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12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<sst xmlns="http://schemas.openxmlformats.org/spreadsheetml/2006/main" count="110" uniqueCount="105">
  <si>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</si>
  <si>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</si>
  <si>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</si>
  <si>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</si>
  <si>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</si>
  <si>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</si>
  <si>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</si>
  <si>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</si>
  <si>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</si>
  <si>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</si>
  <si>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</si>
  <si>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</si>
  <si>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</si>
  <si>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</si>
  <si>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</si>
  <si>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</si>
  <si>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Jalapa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</si>
  <si>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</si>
  <si>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</si>
  <si>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</si>
  <si>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</si>
  <si>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</si>
  <si>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</si>
  <si>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</si>
  <si>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</si>
  <si>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</si>
  <si>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T6A15PRF</t>
  </si>
  <si>
    <t>T6A15PRFH</t>
  </si>
  <si>
    <t>T6A15PRFM</t>
  </si>
  <si>
    <t>T12A21BAFH</t>
  </si>
  <si>
    <t>T12A21BAFM</t>
  </si>
  <si>
    <t>T15A21DVF</t>
  </si>
  <si>
    <t>11q Población de 15 a 21 años inscrita final en Diversificado Hombre</t>
  </si>
  <si>
    <t>T15A21DVFH</t>
  </si>
  <si>
    <t>11r Población de 15 a 21 años inscrita final en Diversificado Mujer</t>
  </si>
  <si>
    <t>T15A21DVFM</t>
  </si>
  <si>
    <t>13-21</t>
  </si>
  <si>
    <t>Tasas de aprobacion</t>
  </si>
  <si>
    <t xml:space="preserve">Tasa de reprobacion  </t>
  </si>
  <si>
    <t>13p Población promovida en Diversificado</t>
  </si>
  <si>
    <t>PRODV</t>
  </si>
  <si>
    <t>13q Población promovida en Diversificado Hombre</t>
  </si>
  <si>
    <t>PRODVH</t>
  </si>
  <si>
    <t>13r Población promovida en Diversificado Mujer</t>
  </si>
  <si>
    <t>PRODVM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</si>
  <si>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</si>
  <si>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</si>
  <si>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</si>
  <si>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</si>
  <si>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</si>
  <si>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</si>
  <si>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>13am Tasa de Reprobación Primaria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</si>
  <si>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</si>
  <si>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</si>
  <si>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</si>
  <si>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</si>
  <si>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</si>
  <si>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</si>
  <si>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</si>
  <si>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</si>
  <si>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</si>
  <si>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</si>
  <si>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</si>
  <si>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>13aw Tasa de Reprobación Básicos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</si>
  <si>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</si>
  <si>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</si>
  <si>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</si>
  <si>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</si>
  <si>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</si>
  <si>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</si>
  <si>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</si>
  <si>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</si>
  <si>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</si>
  <si>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</si>
  <si>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</si>
  <si>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>13bg Tasa de Reprobación Diversificado</t>
  </si>
  <si>
    <t>P_RP_DV</t>
  </si>
  <si>
    <t>13bh Tasa de Reprobación Diversificado Hombre</t>
  </si>
  <si>
    <t>P_RP_DVH</t>
  </si>
  <si>
    <t>13bi Tasa de Reprobación Diversificado Mujer</t>
  </si>
  <si>
    <t>P_RP_DVM</t>
  </si>
  <si>
    <t>PROPRH</t>
  </si>
  <si>
    <t>PROPRM</t>
  </si>
  <si>
    <t xml:space="preserve"> </t>
  </si>
  <si>
    <t xml:space="preserve">13f Población promovida en Primaria </t>
  </si>
  <si>
    <t xml:space="preserve">13g Población promovida en Primaria Hombre </t>
  </si>
  <si>
    <t xml:space="preserve">13h Población promovida en Primaria Mujer </t>
  </si>
  <si>
    <t xml:space="preserve">13k Población promovida en Básicos </t>
  </si>
  <si>
    <t xml:space="preserve">13l Población promovida en Básicos Hombre </t>
  </si>
  <si>
    <t xml:space="preserve">13m Población promovida en Básicos Mujer </t>
  </si>
  <si>
    <t>Total de estudiantes promovidos y no promovidos por nivel de escolaridad, áreade residencia y grupo étnico y sus causas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</si>
  <si>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</si>
  <si>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</si>
  <si>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</si>
  <si>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</si>
  <si>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T12A21BAF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</si>
  <si>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</si>
  <si>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</si>
  <si>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</si>
  <si>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</si>
  <si>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</si>
  <si>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PROPR</t>
  </si>
  <si>
    <t>PROBA</t>
  </si>
  <si>
    <t>PROBAH</t>
  </si>
  <si>
    <t>PROBAM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</si>
</sst>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2" fontId="2" fillId="3" borderId="1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57150</xdr:rowOff>
    </xdr:from>
    <xdr:to>
      <xdr:col>9</xdr:col>
      <xdr:colOff>447675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4">
      <selection activeCell="D12" sqref="D12:K1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1.00390625" style="0" customWidth="1"/>
    <col min="5" max="5" width="16.421875" style="0" customWidth="1"/>
    <col min="6" max="6" width="12.57421875" style="0" bestFit="1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">
      <c r="A6" s="39" t="s">
        <v>4</v>
      </c>
      <c r="B6" s="40"/>
      <c r="D6" s="41" t="s">
        <v>36</v>
      </c>
      <c r="E6" s="42"/>
    </row>
    <row r="7" s="2" customFormat="1" ht="12"/>
    <row r="8" spans="2:12" s="2" customFormat="1" ht="12.75" customHeight="1">
      <c r="B8" s="21" t="s">
        <v>5</v>
      </c>
      <c r="C8" s="22"/>
      <c r="D8" s="43" t="s">
        <v>90</v>
      </c>
      <c r="E8" s="43"/>
      <c r="F8" s="43"/>
      <c r="G8" s="43"/>
      <c r="H8" s="43"/>
      <c r="I8" s="43"/>
      <c r="J8" s="43"/>
      <c r="K8" s="44"/>
      <c r="L8" s="3"/>
    </row>
    <row r="9" spans="2:12" s="4" customFormat="1" ht="12.75" customHeight="1">
      <c r="B9" s="23" t="s">
        <v>6</v>
      </c>
      <c r="C9" s="14"/>
      <c r="D9" s="45" t="s">
        <v>37</v>
      </c>
      <c r="E9" s="45"/>
      <c r="F9" s="45"/>
      <c r="G9" s="45"/>
      <c r="H9" s="45"/>
      <c r="I9" s="45"/>
      <c r="J9" s="45"/>
      <c r="K9" s="46"/>
      <c r="L9" s="5"/>
    </row>
    <row r="10" spans="2:12" s="4" customFormat="1" ht="12.75" customHeight="1">
      <c r="B10" s="23"/>
      <c r="C10" s="14"/>
      <c r="D10" s="45" t="s">
        <v>38</v>
      </c>
      <c r="E10" s="45"/>
      <c r="F10" s="45"/>
      <c r="G10" s="45"/>
      <c r="H10" s="45"/>
      <c r="I10" s="45"/>
      <c r="J10" s="45"/>
      <c r="K10" s="46"/>
      <c r="L10" s="5"/>
    </row>
    <row r="11" spans="2:12" s="2" customFormat="1" ht="12">
      <c r="B11" s="24" t="s">
        <v>7</v>
      </c>
      <c r="C11" s="25"/>
      <c r="D11" s="53" t="s">
        <v>8</v>
      </c>
      <c r="E11" s="53"/>
      <c r="F11" s="53"/>
      <c r="G11" s="53"/>
      <c r="H11" s="53"/>
      <c r="I11" s="53"/>
      <c r="J11" s="53"/>
      <c r="K11" s="54"/>
      <c r="L11" s="6"/>
    </row>
    <row r="12" spans="2:12" s="2" customFormat="1" ht="12.75" customHeight="1">
      <c r="B12" s="24" t="s">
        <v>9</v>
      </c>
      <c r="C12" s="25"/>
      <c r="D12" s="55">
        <v>2005</v>
      </c>
      <c r="E12" s="55"/>
      <c r="F12" s="55"/>
      <c r="G12" s="55"/>
      <c r="H12" s="55"/>
      <c r="I12" s="55"/>
      <c r="J12" s="55"/>
      <c r="K12" s="56"/>
      <c r="L12" s="6"/>
    </row>
    <row r="13" spans="2:21" s="2" customFormat="1" ht="12">
      <c r="B13" s="24" t="s">
        <v>10</v>
      </c>
      <c r="C13" s="25"/>
      <c r="D13" s="53" t="s">
        <v>11</v>
      </c>
      <c r="E13" s="53"/>
      <c r="F13" s="53"/>
      <c r="G13" s="53"/>
      <c r="H13" s="53"/>
      <c r="I13" s="53"/>
      <c r="J13" s="53"/>
      <c r="K13" s="54"/>
      <c r="R13" s="7"/>
      <c r="S13" s="7"/>
      <c r="T13" s="7"/>
      <c r="U13" s="7"/>
    </row>
    <row r="14" spans="2:12" s="8" customFormat="1" ht="12">
      <c r="B14" s="24" t="s">
        <v>12</v>
      </c>
      <c r="C14" s="25"/>
      <c r="D14" s="26" t="s">
        <v>13</v>
      </c>
      <c r="E14" s="26"/>
      <c r="F14" s="26"/>
      <c r="G14" s="26"/>
      <c r="H14" s="26"/>
      <c r="I14" s="26"/>
      <c r="J14" s="26"/>
      <c r="K14" s="27"/>
      <c r="L14" s="26"/>
    </row>
    <row r="15" spans="2:12" s="8" customFormat="1" ht="12">
      <c r="B15" s="28" t="s">
        <v>14</v>
      </c>
      <c r="C15" s="29"/>
      <c r="D15" s="30" t="s">
        <v>15</v>
      </c>
      <c r="E15" s="30"/>
      <c r="F15" s="30"/>
      <c r="G15" s="30"/>
      <c r="H15" s="30"/>
      <c r="I15" s="30"/>
      <c r="J15" s="30"/>
      <c r="K15" s="31"/>
      <c r="L15" s="26"/>
    </row>
    <row r="17" spans="2:13" s="13" customFormat="1" ht="24.75" customHeight="1">
      <c r="B17" s="47"/>
      <c r="C17" s="48"/>
      <c r="D17" s="48"/>
      <c r="E17" s="49"/>
      <c r="F17" s="19" t="s">
        <v>16</v>
      </c>
      <c r="G17" s="19" t="s">
        <v>17</v>
      </c>
      <c r="H17" s="19" t="s">
        <v>18</v>
      </c>
      <c r="I17" s="19" t="s">
        <v>19</v>
      </c>
      <c r="J17" s="19" t="s">
        <v>20</v>
      </c>
      <c r="K17" s="19" t="s">
        <v>21</v>
      </c>
      <c r="L17" s="19" t="s">
        <v>22</v>
      </c>
      <c r="M17" s="19" t="s">
        <v>23</v>
      </c>
    </row>
    <row r="18" spans="2:13" s="13" customFormat="1" ht="12">
      <c r="B18" s="50" t="s">
        <v>24</v>
      </c>
      <c r="C18" s="51"/>
      <c r="D18" s="52"/>
      <c r="E18" s="18" t="s">
        <v>25</v>
      </c>
      <c r="F18" s="20">
        <v>2101</v>
      </c>
      <c r="G18" s="20">
        <v>2102</v>
      </c>
      <c r="H18" s="20">
        <v>2103</v>
      </c>
      <c r="I18" s="20">
        <v>2104</v>
      </c>
      <c r="J18" s="20">
        <v>2105</v>
      </c>
      <c r="K18" s="20">
        <v>2106</v>
      </c>
      <c r="L18" s="20">
        <v>2107</v>
      </c>
      <c r="M18" s="20">
        <v>21</v>
      </c>
    </row>
    <row r="19" spans="2:13" ht="12.75">
      <c r="B19" s="9"/>
      <c r="C19" s="10"/>
      <c r="D19" s="10"/>
      <c r="E19" s="11"/>
      <c r="F19" s="12"/>
      <c r="G19" s="12"/>
      <c r="H19" s="12"/>
      <c r="I19" s="12"/>
      <c r="J19" s="12"/>
      <c r="K19" s="12"/>
      <c r="L19" s="12"/>
      <c r="M19" s="12"/>
    </row>
    <row r="20" spans="2:13" s="2" customFormat="1" ht="12.75" customHeight="1">
      <c r="B20" s="32" t="s">
        <v>91</v>
      </c>
      <c r="C20" s="33"/>
      <c r="D20" s="33"/>
      <c r="E20" s="34" t="s">
        <v>26</v>
      </c>
      <c r="F20" s="34">
        <v>22939</v>
      </c>
      <c r="G20" s="35">
        <v>8637</v>
      </c>
      <c r="H20" s="35">
        <v>4027</v>
      </c>
      <c r="I20" s="35">
        <v>1310</v>
      </c>
      <c r="J20" s="35">
        <v>2525</v>
      </c>
      <c r="K20" s="35">
        <v>4287</v>
      </c>
      <c r="L20" s="35">
        <v>6494</v>
      </c>
      <c r="M20" s="35">
        <f aca="true" t="shared" si="0" ref="M20:M28">SUM(F20:L20)</f>
        <v>50219</v>
      </c>
    </row>
    <row r="21" spans="2:13" s="2" customFormat="1" ht="12.75" customHeight="1">
      <c r="B21" s="32" t="s">
        <v>92</v>
      </c>
      <c r="C21" s="33"/>
      <c r="D21" s="33"/>
      <c r="E21" s="34" t="s">
        <v>27</v>
      </c>
      <c r="F21" s="34">
        <v>12160</v>
      </c>
      <c r="G21" s="35">
        <v>4861</v>
      </c>
      <c r="H21" s="35">
        <v>2078</v>
      </c>
      <c r="I21" s="35">
        <v>644</v>
      </c>
      <c r="J21" s="35">
        <v>1287</v>
      </c>
      <c r="K21" s="35">
        <v>2167</v>
      </c>
      <c r="L21" s="35">
        <v>3329</v>
      </c>
      <c r="M21" s="35">
        <f t="shared" si="0"/>
        <v>26526</v>
      </c>
    </row>
    <row r="22" spans="2:13" s="2" customFormat="1" ht="12.75" customHeight="1">
      <c r="B22" s="32" t="s">
        <v>93</v>
      </c>
      <c r="C22" s="33"/>
      <c r="D22" s="33"/>
      <c r="E22" s="34" t="s">
        <v>28</v>
      </c>
      <c r="F22" s="34">
        <v>10779</v>
      </c>
      <c r="G22" s="35">
        <v>3776</v>
      </c>
      <c r="H22" s="35">
        <v>1949</v>
      </c>
      <c r="I22" s="35">
        <v>666</v>
      </c>
      <c r="J22" s="35">
        <v>1238</v>
      </c>
      <c r="K22" s="35">
        <v>2120</v>
      </c>
      <c r="L22" s="35">
        <v>3165</v>
      </c>
      <c r="M22" s="35">
        <f t="shared" si="0"/>
        <v>23693</v>
      </c>
    </row>
    <row r="23" spans="2:14" s="2" customFormat="1" ht="12.75" customHeight="1">
      <c r="B23" s="32" t="s">
        <v>94</v>
      </c>
      <c r="C23" s="33"/>
      <c r="D23" s="33"/>
      <c r="E23" s="34" t="s">
        <v>95</v>
      </c>
      <c r="F23" s="34">
        <v>5533</v>
      </c>
      <c r="G23" s="35">
        <v>659</v>
      </c>
      <c r="H23" s="35">
        <v>641</v>
      </c>
      <c r="I23" s="35">
        <v>350</v>
      </c>
      <c r="J23" s="35">
        <v>342</v>
      </c>
      <c r="K23" s="35">
        <v>1251</v>
      </c>
      <c r="L23" s="35">
        <v>904</v>
      </c>
      <c r="M23" s="35">
        <f t="shared" si="0"/>
        <v>9680</v>
      </c>
      <c r="N23" s="2" t="s">
        <v>83</v>
      </c>
    </row>
    <row r="24" spans="2:14" s="2" customFormat="1" ht="12.75" customHeight="1">
      <c r="B24" s="32" t="s">
        <v>96</v>
      </c>
      <c r="C24" s="33"/>
      <c r="D24" s="33"/>
      <c r="E24" s="34" t="s">
        <v>29</v>
      </c>
      <c r="F24" s="34">
        <v>2829</v>
      </c>
      <c r="G24" s="35">
        <v>420</v>
      </c>
      <c r="H24" s="35">
        <v>325</v>
      </c>
      <c r="I24" s="35">
        <v>171</v>
      </c>
      <c r="J24" s="35">
        <v>195</v>
      </c>
      <c r="K24" s="35">
        <v>627</v>
      </c>
      <c r="L24" s="35">
        <v>458</v>
      </c>
      <c r="M24" s="35">
        <f t="shared" si="0"/>
        <v>5025</v>
      </c>
      <c r="N24" s="2" t="s">
        <v>83</v>
      </c>
    </row>
    <row r="25" spans="2:14" s="2" customFormat="1" ht="12.75" customHeight="1">
      <c r="B25" s="32" t="s">
        <v>97</v>
      </c>
      <c r="C25" s="33"/>
      <c r="D25" s="33"/>
      <c r="E25" s="34" t="s">
        <v>30</v>
      </c>
      <c r="F25" s="34">
        <v>2704</v>
      </c>
      <c r="G25" s="35">
        <v>239</v>
      </c>
      <c r="H25" s="35">
        <v>316</v>
      </c>
      <c r="I25" s="35">
        <v>179</v>
      </c>
      <c r="J25" s="35">
        <v>147</v>
      </c>
      <c r="K25" s="35">
        <v>624</v>
      </c>
      <c r="L25" s="35">
        <v>446</v>
      </c>
      <c r="M25" s="35">
        <f t="shared" si="0"/>
        <v>4655</v>
      </c>
      <c r="N25" s="2" t="s">
        <v>83</v>
      </c>
    </row>
    <row r="26" spans="2:13" s="2" customFormat="1" ht="12.75" customHeight="1">
      <c r="B26" s="32" t="s">
        <v>98</v>
      </c>
      <c r="C26" s="33"/>
      <c r="D26" s="33"/>
      <c r="E26" s="34" t="s">
        <v>31</v>
      </c>
      <c r="F26" s="34">
        <v>2675</v>
      </c>
      <c r="G26" s="35">
        <v>111</v>
      </c>
      <c r="H26" s="35">
        <v>182</v>
      </c>
      <c r="I26" s="35">
        <v>153</v>
      </c>
      <c r="J26" s="35">
        <v>116</v>
      </c>
      <c r="K26" s="35">
        <v>751</v>
      </c>
      <c r="L26" s="35">
        <v>456</v>
      </c>
      <c r="M26" s="35">
        <f t="shared" si="0"/>
        <v>4444</v>
      </c>
    </row>
    <row r="27" spans="2:13" s="2" customFormat="1" ht="12.75" customHeight="1">
      <c r="B27" s="32" t="s">
        <v>32</v>
      </c>
      <c r="C27" s="33"/>
      <c r="D27" s="33"/>
      <c r="E27" s="34" t="s">
        <v>33</v>
      </c>
      <c r="F27" s="34">
        <v>1358</v>
      </c>
      <c r="G27" s="35">
        <v>63</v>
      </c>
      <c r="H27" s="35">
        <v>55</v>
      </c>
      <c r="I27" s="35">
        <v>64</v>
      </c>
      <c r="J27" s="35">
        <v>65</v>
      </c>
      <c r="K27" s="35">
        <v>345</v>
      </c>
      <c r="L27" s="35">
        <v>197</v>
      </c>
      <c r="M27" s="35">
        <f t="shared" si="0"/>
        <v>2147</v>
      </c>
    </row>
    <row r="28" spans="2:13" s="2" customFormat="1" ht="12.75" customHeight="1">
      <c r="B28" s="32" t="s">
        <v>34</v>
      </c>
      <c r="C28" s="33"/>
      <c r="D28" s="33"/>
      <c r="E28" s="34" t="s">
        <v>35</v>
      </c>
      <c r="F28" s="34">
        <v>1117</v>
      </c>
      <c r="G28" s="35">
        <v>48</v>
      </c>
      <c r="H28" s="35">
        <v>127</v>
      </c>
      <c r="I28" s="35">
        <v>89</v>
      </c>
      <c r="J28" s="35">
        <v>51</v>
      </c>
      <c r="K28" s="35">
        <v>406</v>
      </c>
      <c r="L28" s="35">
        <v>259</v>
      </c>
      <c r="M28" s="35">
        <f t="shared" si="0"/>
        <v>2097</v>
      </c>
    </row>
    <row r="29" spans="2:13" s="2" customFormat="1" ht="12.75" customHeight="1">
      <c r="B29" s="35" t="s">
        <v>84</v>
      </c>
      <c r="C29" s="35"/>
      <c r="D29" s="35"/>
      <c r="E29" s="35" t="s">
        <v>101</v>
      </c>
      <c r="F29" s="36">
        <v>18761</v>
      </c>
      <c r="G29" s="35">
        <v>6652</v>
      </c>
      <c r="H29" s="35">
        <v>3630</v>
      </c>
      <c r="I29" s="35">
        <v>1145</v>
      </c>
      <c r="J29" s="35">
        <v>1984</v>
      </c>
      <c r="K29" s="35">
        <v>3808</v>
      </c>
      <c r="L29" s="35">
        <v>5413</v>
      </c>
      <c r="M29" s="35">
        <f aca="true" t="shared" si="1" ref="M29:M37">SUM(F29:L29)</f>
        <v>41393</v>
      </c>
    </row>
    <row r="30" spans="2:13" s="2" customFormat="1" ht="12.75" customHeight="1">
      <c r="B30" s="35" t="s">
        <v>85</v>
      </c>
      <c r="C30" s="35"/>
      <c r="D30" s="35"/>
      <c r="E30" s="35" t="s">
        <v>81</v>
      </c>
      <c r="F30" s="36">
        <v>9837</v>
      </c>
      <c r="G30" s="35">
        <v>3788</v>
      </c>
      <c r="H30" s="35">
        <v>1852</v>
      </c>
      <c r="I30" s="35">
        <v>549</v>
      </c>
      <c r="J30" s="35">
        <v>993</v>
      </c>
      <c r="K30" s="35">
        <v>1889</v>
      </c>
      <c r="L30" s="35">
        <v>2748</v>
      </c>
      <c r="M30" s="35">
        <f t="shared" si="1"/>
        <v>21656</v>
      </c>
    </row>
    <row r="31" spans="2:13" s="2" customFormat="1" ht="12.75" customHeight="1">
      <c r="B31" s="35" t="s">
        <v>86</v>
      </c>
      <c r="C31" s="35"/>
      <c r="D31" s="35"/>
      <c r="E31" s="35" t="s">
        <v>82</v>
      </c>
      <c r="F31" s="36">
        <v>8924</v>
      </c>
      <c r="G31" s="35">
        <v>2864</v>
      </c>
      <c r="H31" s="35">
        <v>1778</v>
      </c>
      <c r="I31" s="35">
        <v>596</v>
      </c>
      <c r="J31" s="35">
        <v>991</v>
      </c>
      <c r="K31" s="35">
        <v>1919</v>
      </c>
      <c r="L31" s="35">
        <v>2665</v>
      </c>
      <c r="M31" s="35">
        <f t="shared" si="1"/>
        <v>19737</v>
      </c>
    </row>
    <row r="32" spans="2:14" s="2" customFormat="1" ht="12.75" customHeight="1">
      <c r="B32" s="35" t="s">
        <v>87</v>
      </c>
      <c r="C32" s="35"/>
      <c r="D32" s="35"/>
      <c r="E32" s="35" t="s">
        <v>102</v>
      </c>
      <c r="F32" s="37">
        <v>3502</v>
      </c>
      <c r="G32" s="35">
        <v>465</v>
      </c>
      <c r="H32" s="35">
        <v>520</v>
      </c>
      <c r="I32" s="35">
        <v>255</v>
      </c>
      <c r="J32" s="35">
        <v>216</v>
      </c>
      <c r="K32" s="35">
        <v>876</v>
      </c>
      <c r="L32" s="35">
        <v>709</v>
      </c>
      <c r="M32" s="35">
        <f t="shared" si="1"/>
        <v>6543</v>
      </c>
      <c r="N32" s="2" t="s">
        <v>83</v>
      </c>
    </row>
    <row r="33" spans="2:14" s="2" customFormat="1" ht="12.75" customHeight="1">
      <c r="B33" s="35" t="s">
        <v>88</v>
      </c>
      <c r="C33" s="35"/>
      <c r="D33" s="35"/>
      <c r="E33" s="35" t="s">
        <v>103</v>
      </c>
      <c r="F33" s="37">
        <v>1856</v>
      </c>
      <c r="G33" s="35">
        <v>299</v>
      </c>
      <c r="H33" s="35">
        <v>245</v>
      </c>
      <c r="I33" s="35">
        <v>114</v>
      </c>
      <c r="J33" s="35">
        <v>128</v>
      </c>
      <c r="K33" s="35">
        <v>408</v>
      </c>
      <c r="L33" s="35">
        <v>341</v>
      </c>
      <c r="M33" s="35">
        <f t="shared" si="1"/>
        <v>3391</v>
      </c>
      <c r="N33" s="2" t="s">
        <v>83</v>
      </c>
    </row>
    <row r="34" spans="2:14" s="2" customFormat="1" ht="12.75" customHeight="1">
      <c r="B34" s="35" t="s">
        <v>89</v>
      </c>
      <c r="C34" s="35"/>
      <c r="D34" s="35"/>
      <c r="E34" s="35" t="s">
        <v>104</v>
      </c>
      <c r="F34" s="37">
        <v>1646</v>
      </c>
      <c r="G34" s="35">
        <v>166</v>
      </c>
      <c r="H34" s="35">
        <v>275</v>
      </c>
      <c r="I34" s="35">
        <v>141</v>
      </c>
      <c r="J34" s="35">
        <v>88</v>
      </c>
      <c r="K34" s="35">
        <v>468</v>
      </c>
      <c r="L34" s="35">
        <v>368</v>
      </c>
      <c r="M34" s="35">
        <f t="shared" si="1"/>
        <v>3152</v>
      </c>
      <c r="N34" s="2" t="s">
        <v>83</v>
      </c>
    </row>
    <row r="35" spans="2:13" s="2" customFormat="1" ht="12.75" customHeight="1">
      <c r="B35" s="35" t="s">
        <v>39</v>
      </c>
      <c r="C35" s="35"/>
      <c r="D35" s="35"/>
      <c r="E35" s="35" t="s">
        <v>40</v>
      </c>
      <c r="F35" s="36">
        <v>1795</v>
      </c>
      <c r="G35" s="35">
        <v>69</v>
      </c>
      <c r="H35" s="35">
        <v>159</v>
      </c>
      <c r="I35" s="35">
        <v>127</v>
      </c>
      <c r="J35" s="35">
        <v>85</v>
      </c>
      <c r="K35" s="35">
        <v>686</v>
      </c>
      <c r="L35" s="35">
        <v>370</v>
      </c>
      <c r="M35" s="35">
        <f t="shared" si="1"/>
        <v>3291</v>
      </c>
    </row>
    <row r="36" spans="2:13" s="2" customFormat="1" ht="12.75" customHeight="1">
      <c r="B36" s="35" t="s">
        <v>41</v>
      </c>
      <c r="C36" s="35"/>
      <c r="D36" s="35"/>
      <c r="E36" s="35" t="s">
        <v>42</v>
      </c>
      <c r="F36" s="36">
        <v>882</v>
      </c>
      <c r="G36" s="35">
        <v>40</v>
      </c>
      <c r="H36" s="35">
        <v>48</v>
      </c>
      <c r="I36" s="35">
        <v>51</v>
      </c>
      <c r="J36" s="35">
        <v>46</v>
      </c>
      <c r="K36" s="35">
        <v>304</v>
      </c>
      <c r="L36" s="35">
        <v>149</v>
      </c>
      <c r="M36" s="35">
        <f t="shared" si="1"/>
        <v>1520</v>
      </c>
    </row>
    <row r="37" spans="2:13" s="2" customFormat="1" ht="12.75" customHeight="1">
      <c r="B37" s="35" t="s">
        <v>43</v>
      </c>
      <c r="C37" s="35"/>
      <c r="D37" s="35"/>
      <c r="E37" s="35" t="s">
        <v>44</v>
      </c>
      <c r="F37" s="36">
        <v>913</v>
      </c>
      <c r="G37" s="35">
        <v>29</v>
      </c>
      <c r="H37" s="35">
        <v>111</v>
      </c>
      <c r="I37" s="35">
        <v>76</v>
      </c>
      <c r="J37" s="35">
        <v>39</v>
      </c>
      <c r="K37" s="35">
        <v>382</v>
      </c>
      <c r="L37" s="35">
        <v>221</v>
      </c>
      <c r="M37" s="35">
        <f t="shared" si="1"/>
        <v>1771</v>
      </c>
    </row>
    <row r="38" spans="2:13" s="2" customFormat="1" ht="12.75" customHeight="1">
      <c r="B38" s="35" t="s">
        <v>45</v>
      </c>
      <c r="C38" s="35"/>
      <c r="D38" s="35"/>
      <c r="E38" s="35" t="s">
        <v>46</v>
      </c>
      <c r="F38" s="38">
        <f>SUM(F29/F20)*100</f>
        <v>81.78647717860412</v>
      </c>
      <c r="G38" s="38">
        <f aca="true" t="shared" si="2" ref="G38:M38">SUM(G29/G20)*100</f>
        <v>77.01748292231099</v>
      </c>
      <c r="H38" s="38">
        <f t="shared" si="2"/>
        <v>90.14154457412465</v>
      </c>
      <c r="I38" s="38">
        <f t="shared" si="2"/>
        <v>87.40458015267176</v>
      </c>
      <c r="J38" s="38">
        <f t="shared" si="2"/>
        <v>78.57425742574257</v>
      </c>
      <c r="K38" s="38">
        <f t="shared" si="2"/>
        <v>88.826685327735</v>
      </c>
      <c r="L38" s="38">
        <f t="shared" si="2"/>
        <v>83.35386510625192</v>
      </c>
      <c r="M38" s="38">
        <f t="shared" si="2"/>
        <v>82.42497859375933</v>
      </c>
    </row>
    <row r="39" spans="2:13" s="2" customFormat="1" ht="12.75" customHeight="1">
      <c r="B39" s="35" t="s">
        <v>47</v>
      </c>
      <c r="C39" s="35"/>
      <c r="D39" s="35"/>
      <c r="E39" s="35" t="s">
        <v>48</v>
      </c>
      <c r="F39" s="38">
        <f>SUM(F30/F21)*100</f>
        <v>80.89638157894737</v>
      </c>
      <c r="G39" s="38">
        <f aca="true" t="shared" si="3" ref="G39:M39">SUM(G30/G21)*100</f>
        <v>77.92635260234519</v>
      </c>
      <c r="H39" s="38">
        <f t="shared" si="3"/>
        <v>89.12415784408084</v>
      </c>
      <c r="I39" s="38">
        <f t="shared" si="3"/>
        <v>85.24844720496894</v>
      </c>
      <c r="J39" s="38">
        <f t="shared" si="3"/>
        <v>77.15617715617715</v>
      </c>
      <c r="K39" s="38">
        <f t="shared" si="3"/>
        <v>87.17120443008768</v>
      </c>
      <c r="L39" s="38">
        <f t="shared" si="3"/>
        <v>82.54731150495644</v>
      </c>
      <c r="M39" s="38">
        <f t="shared" si="3"/>
        <v>81.64065445223554</v>
      </c>
    </row>
    <row r="40" spans="2:13" s="2" customFormat="1" ht="12.75" customHeight="1">
      <c r="B40" s="35" t="s">
        <v>49</v>
      </c>
      <c r="C40" s="35"/>
      <c r="D40" s="35"/>
      <c r="E40" s="35" t="s">
        <v>50</v>
      </c>
      <c r="F40" s="38">
        <f>SUM(F31/F22)*100</f>
        <v>82.7906113739679</v>
      </c>
      <c r="G40" s="38">
        <f aca="true" t="shared" si="4" ref="G40:M40">SUM(G31/G22)*100</f>
        <v>75.84745762711864</v>
      </c>
      <c r="H40" s="38">
        <f t="shared" si="4"/>
        <v>91.22626988199076</v>
      </c>
      <c r="I40" s="38">
        <f t="shared" si="4"/>
        <v>89.4894894894895</v>
      </c>
      <c r="J40" s="38">
        <f t="shared" si="4"/>
        <v>80.04846526655896</v>
      </c>
      <c r="K40" s="38">
        <f t="shared" si="4"/>
        <v>90.51886792452831</v>
      </c>
      <c r="L40" s="38">
        <f t="shared" si="4"/>
        <v>84.20221169036336</v>
      </c>
      <c r="M40" s="38">
        <f t="shared" si="4"/>
        <v>83.30308529945553</v>
      </c>
    </row>
    <row r="41" spans="2:13" s="2" customFormat="1" ht="12.75" customHeight="1">
      <c r="B41" s="35" t="s">
        <v>51</v>
      </c>
      <c r="C41" s="35"/>
      <c r="D41" s="35"/>
      <c r="E41" s="35" t="s">
        <v>52</v>
      </c>
      <c r="F41" s="38">
        <f>SUM((F20-F29)/F20)*100</f>
        <v>18.213522821395873</v>
      </c>
      <c r="G41" s="38">
        <f aca="true" t="shared" si="5" ref="G41:M41">SUM((G20-G29)/G20)*100</f>
        <v>22.982517077689014</v>
      </c>
      <c r="H41" s="38">
        <f t="shared" si="5"/>
        <v>9.858455425875341</v>
      </c>
      <c r="I41" s="38">
        <f t="shared" si="5"/>
        <v>12.595419847328243</v>
      </c>
      <c r="J41" s="38">
        <f t="shared" si="5"/>
        <v>21.425742574257427</v>
      </c>
      <c r="K41" s="38">
        <f t="shared" si="5"/>
        <v>11.173314672264988</v>
      </c>
      <c r="L41" s="38">
        <f t="shared" si="5"/>
        <v>16.646134893748073</v>
      </c>
      <c r="M41" s="38">
        <f t="shared" si="5"/>
        <v>17.575021406240666</v>
      </c>
    </row>
    <row r="42" spans="2:13" s="2" customFormat="1" ht="12.75" customHeight="1">
      <c r="B42" s="35" t="s">
        <v>53</v>
      </c>
      <c r="C42" s="35"/>
      <c r="D42" s="35"/>
      <c r="E42" s="35" t="s">
        <v>54</v>
      </c>
      <c r="F42" s="38">
        <f>SUM((F21-F30)/F21)*100</f>
        <v>19.10361842105263</v>
      </c>
      <c r="G42" s="38">
        <f aca="true" t="shared" si="6" ref="G42:M42">SUM((G21-G30)/G21)*100</f>
        <v>22.073647397654803</v>
      </c>
      <c r="H42" s="38">
        <f t="shared" si="6"/>
        <v>10.875842155919154</v>
      </c>
      <c r="I42" s="38">
        <f t="shared" si="6"/>
        <v>14.751552795031056</v>
      </c>
      <c r="J42" s="38">
        <f t="shared" si="6"/>
        <v>22.843822843822846</v>
      </c>
      <c r="K42" s="38">
        <f t="shared" si="6"/>
        <v>12.828795569912321</v>
      </c>
      <c r="L42" s="38">
        <f t="shared" si="6"/>
        <v>17.452688495043557</v>
      </c>
      <c r="M42" s="38">
        <f t="shared" si="6"/>
        <v>18.35934554776446</v>
      </c>
    </row>
    <row r="43" spans="2:13" s="2" customFormat="1" ht="12.75" customHeight="1">
      <c r="B43" s="35" t="s">
        <v>55</v>
      </c>
      <c r="C43" s="35"/>
      <c r="D43" s="35"/>
      <c r="E43" s="35" t="s">
        <v>56</v>
      </c>
      <c r="F43" s="38">
        <f>SUM((F22-F31)/F22)*100</f>
        <v>17.209388626032098</v>
      </c>
      <c r="G43" s="38">
        <f aca="true" t="shared" si="7" ref="G43:M43">SUM((G22-G31)/G22)*100</f>
        <v>24.152542372881356</v>
      </c>
      <c r="H43" s="38">
        <f t="shared" si="7"/>
        <v>8.773730118009237</v>
      </c>
      <c r="I43" s="38">
        <f t="shared" si="7"/>
        <v>10.51051051051051</v>
      </c>
      <c r="J43" s="38">
        <f t="shared" si="7"/>
        <v>19.951534733441033</v>
      </c>
      <c r="K43" s="38">
        <f t="shared" si="7"/>
        <v>9.481132075471699</v>
      </c>
      <c r="L43" s="38">
        <f t="shared" si="7"/>
        <v>15.797788309636651</v>
      </c>
      <c r="M43" s="38">
        <f t="shared" si="7"/>
        <v>16.696914700544465</v>
      </c>
    </row>
    <row r="44" spans="2:13" s="2" customFormat="1" ht="12">
      <c r="B44" s="35" t="s">
        <v>57</v>
      </c>
      <c r="C44" s="35"/>
      <c r="D44" s="35"/>
      <c r="E44" s="35" t="s">
        <v>58</v>
      </c>
      <c r="F44" s="38">
        <f>SUM(F32/F23)*100</f>
        <v>63.29296945599132</v>
      </c>
      <c r="G44" s="38">
        <f aca="true" t="shared" si="8" ref="G44:M44">SUM(G32/G23)*100</f>
        <v>70.56145675265554</v>
      </c>
      <c r="H44" s="38">
        <f t="shared" si="8"/>
        <v>81.1232449297972</v>
      </c>
      <c r="I44" s="38">
        <f t="shared" si="8"/>
        <v>72.85714285714285</v>
      </c>
      <c r="J44" s="38">
        <f t="shared" si="8"/>
        <v>63.1578947368421</v>
      </c>
      <c r="K44" s="38">
        <f t="shared" si="8"/>
        <v>70.02398081534771</v>
      </c>
      <c r="L44" s="38">
        <f t="shared" si="8"/>
        <v>78.429203539823</v>
      </c>
      <c r="M44" s="38">
        <f t="shared" si="8"/>
        <v>67.59297520661157</v>
      </c>
    </row>
    <row r="45" spans="2:13" s="2" customFormat="1" ht="12">
      <c r="B45" s="35" t="s">
        <v>59</v>
      </c>
      <c r="C45" s="35"/>
      <c r="D45" s="35"/>
      <c r="E45" s="35" t="s">
        <v>60</v>
      </c>
      <c r="F45" s="38">
        <f>SUM(F33/F24)*100</f>
        <v>65.6062212796041</v>
      </c>
      <c r="G45" s="38">
        <f aca="true" t="shared" si="9" ref="G45:M45">SUM(G33/G24)*100</f>
        <v>71.19047619047619</v>
      </c>
      <c r="H45" s="38">
        <f t="shared" si="9"/>
        <v>75.38461538461539</v>
      </c>
      <c r="I45" s="38">
        <f t="shared" si="9"/>
        <v>66.66666666666666</v>
      </c>
      <c r="J45" s="38">
        <f t="shared" si="9"/>
        <v>65.64102564102564</v>
      </c>
      <c r="K45" s="38">
        <f t="shared" si="9"/>
        <v>65.07177033492823</v>
      </c>
      <c r="L45" s="38">
        <f t="shared" si="9"/>
        <v>74.45414847161572</v>
      </c>
      <c r="M45" s="38">
        <f t="shared" si="9"/>
        <v>67.48258706467661</v>
      </c>
    </row>
    <row r="46" spans="2:13" s="2" customFormat="1" ht="12">
      <c r="B46" s="35" t="s">
        <v>61</v>
      </c>
      <c r="C46" s="35"/>
      <c r="D46" s="35"/>
      <c r="E46" s="35" t="s">
        <v>62</v>
      </c>
      <c r="F46" s="38">
        <f>SUM(F34/F25)*100</f>
        <v>60.87278106508875</v>
      </c>
      <c r="G46" s="38">
        <f aca="true" t="shared" si="10" ref="G46:M46">SUM(G34/G25)*100</f>
        <v>69.4560669456067</v>
      </c>
      <c r="H46" s="38">
        <f t="shared" si="10"/>
        <v>87.0253164556962</v>
      </c>
      <c r="I46" s="38">
        <f t="shared" si="10"/>
        <v>78.77094972067039</v>
      </c>
      <c r="J46" s="38">
        <f t="shared" si="10"/>
        <v>59.863945578231295</v>
      </c>
      <c r="K46" s="38">
        <f t="shared" si="10"/>
        <v>75</v>
      </c>
      <c r="L46" s="38">
        <f t="shared" si="10"/>
        <v>82.51121076233184</v>
      </c>
      <c r="M46" s="38">
        <f t="shared" si="10"/>
        <v>67.71213748657358</v>
      </c>
    </row>
    <row r="47" spans="2:13" s="2" customFormat="1" ht="12">
      <c r="B47" s="35" t="s">
        <v>63</v>
      </c>
      <c r="C47" s="35"/>
      <c r="D47" s="35"/>
      <c r="E47" s="35" t="s">
        <v>64</v>
      </c>
      <c r="F47" s="38">
        <f>SUM((F23-F32)/F23)*100</f>
        <v>36.707030544008674</v>
      </c>
      <c r="G47" s="38">
        <f aca="true" t="shared" si="11" ref="G47:M47">SUM((G23-G32)/G23)*100</f>
        <v>29.438543247344462</v>
      </c>
      <c r="H47" s="38">
        <f t="shared" si="11"/>
        <v>18.876755070202808</v>
      </c>
      <c r="I47" s="38">
        <f t="shared" si="11"/>
        <v>27.142857142857142</v>
      </c>
      <c r="J47" s="38">
        <f t="shared" si="11"/>
        <v>36.84210526315789</v>
      </c>
      <c r="K47" s="38">
        <f t="shared" si="11"/>
        <v>29.97601918465228</v>
      </c>
      <c r="L47" s="38">
        <f t="shared" si="11"/>
        <v>21.570796460176993</v>
      </c>
      <c r="M47" s="38">
        <f t="shared" si="11"/>
        <v>32.40702479338843</v>
      </c>
    </row>
    <row r="48" spans="2:13" s="2" customFormat="1" ht="12">
      <c r="B48" s="35" t="s">
        <v>65</v>
      </c>
      <c r="C48" s="35"/>
      <c r="D48" s="35"/>
      <c r="E48" s="35" t="s">
        <v>66</v>
      </c>
      <c r="F48" s="38">
        <f>SUM((F24-F33)/F24)*100</f>
        <v>34.3937787203959</v>
      </c>
      <c r="G48" s="38">
        <f aca="true" t="shared" si="12" ref="G48:M48">SUM((G24-G33)/G24)*100</f>
        <v>28.809523809523807</v>
      </c>
      <c r="H48" s="38">
        <f t="shared" si="12"/>
        <v>24.615384615384617</v>
      </c>
      <c r="I48" s="38">
        <f t="shared" si="12"/>
        <v>33.33333333333333</v>
      </c>
      <c r="J48" s="38">
        <f t="shared" si="12"/>
        <v>34.35897435897436</v>
      </c>
      <c r="K48" s="38">
        <f t="shared" si="12"/>
        <v>34.92822966507177</v>
      </c>
      <c r="L48" s="38">
        <f t="shared" si="12"/>
        <v>25.54585152838428</v>
      </c>
      <c r="M48" s="38">
        <f t="shared" si="12"/>
        <v>32.51741293532338</v>
      </c>
    </row>
    <row r="49" spans="2:13" s="2" customFormat="1" ht="12">
      <c r="B49" s="35" t="s">
        <v>67</v>
      </c>
      <c r="C49" s="35"/>
      <c r="D49" s="35"/>
      <c r="E49" s="35" t="s">
        <v>68</v>
      </c>
      <c r="F49" s="38">
        <f>SUM((F25-F34)/F25)*100</f>
        <v>39.12721893491125</v>
      </c>
      <c r="G49" s="38">
        <f aca="true" t="shared" si="13" ref="G49:M49">SUM((G25-G34)/G25)*100</f>
        <v>30.543933054393307</v>
      </c>
      <c r="H49" s="38">
        <f t="shared" si="13"/>
        <v>12.974683544303797</v>
      </c>
      <c r="I49" s="38">
        <f t="shared" si="13"/>
        <v>21.22905027932961</v>
      </c>
      <c r="J49" s="38">
        <f t="shared" si="13"/>
        <v>40.136054421768705</v>
      </c>
      <c r="K49" s="38">
        <f t="shared" si="13"/>
        <v>25</v>
      </c>
      <c r="L49" s="38">
        <f t="shared" si="13"/>
        <v>17.48878923766816</v>
      </c>
      <c r="M49" s="38">
        <f t="shared" si="13"/>
        <v>32.287862513426425</v>
      </c>
    </row>
    <row r="50" spans="2:13" s="2" customFormat="1" ht="12">
      <c r="B50" s="35" t="s">
        <v>69</v>
      </c>
      <c r="C50" s="35"/>
      <c r="D50" s="35"/>
      <c r="E50" s="35" t="s">
        <v>70</v>
      </c>
      <c r="F50" s="38">
        <f>SUM(F26-F35)/100</f>
        <v>8.8</v>
      </c>
      <c r="G50" s="38">
        <f aca="true" t="shared" si="14" ref="G50:M50">SUM(G26-G35)/100</f>
        <v>0.42</v>
      </c>
      <c r="H50" s="38">
        <f t="shared" si="14"/>
        <v>0.23</v>
      </c>
      <c r="I50" s="38">
        <f t="shared" si="14"/>
        <v>0.26</v>
      </c>
      <c r="J50" s="38">
        <f t="shared" si="14"/>
        <v>0.31</v>
      </c>
      <c r="K50" s="38">
        <f t="shared" si="14"/>
        <v>0.65</v>
      </c>
      <c r="L50" s="38">
        <f t="shared" si="14"/>
        <v>0.86</v>
      </c>
      <c r="M50" s="38">
        <f t="shared" si="14"/>
        <v>11.53</v>
      </c>
    </row>
    <row r="51" spans="2:13" s="2" customFormat="1" ht="12">
      <c r="B51" s="35" t="s">
        <v>71</v>
      </c>
      <c r="C51" s="35"/>
      <c r="D51" s="35"/>
      <c r="E51" s="35" t="s">
        <v>72</v>
      </c>
      <c r="F51" s="38">
        <f>SUM(F27-F36)/100</f>
        <v>4.76</v>
      </c>
      <c r="G51" s="38">
        <f aca="true" t="shared" si="15" ref="G51:M51">SUM(G27-G36)/100</f>
        <v>0.23</v>
      </c>
      <c r="H51" s="38">
        <f t="shared" si="15"/>
        <v>0.07</v>
      </c>
      <c r="I51" s="38">
        <f t="shared" si="15"/>
        <v>0.13</v>
      </c>
      <c r="J51" s="38">
        <f t="shared" si="15"/>
        <v>0.19</v>
      </c>
      <c r="K51" s="38">
        <f t="shared" si="15"/>
        <v>0.41</v>
      </c>
      <c r="L51" s="38">
        <f t="shared" si="15"/>
        <v>0.48</v>
      </c>
      <c r="M51" s="38">
        <f t="shared" si="15"/>
        <v>6.27</v>
      </c>
    </row>
    <row r="52" spans="2:13" s="2" customFormat="1" ht="12">
      <c r="B52" s="35" t="s">
        <v>73</v>
      </c>
      <c r="C52" s="35"/>
      <c r="D52" s="35"/>
      <c r="E52" s="35" t="s">
        <v>74</v>
      </c>
      <c r="F52" s="38">
        <f>SUM(F28-F37)/100</f>
        <v>2.04</v>
      </c>
      <c r="G52" s="38">
        <f aca="true" t="shared" si="16" ref="G52:M52">SUM(G28-G37)/100</f>
        <v>0.19</v>
      </c>
      <c r="H52" s="38">
        <f t="shared" si="16"/>
        <v>0.16</v>
      </c>
      <c r="I52" s="38">
        <f t="shared" si="16"/>
        <v>0.13</v>
      </c>
      <c r="J52" s="38">
        <f t="shared" si="16"/>
        <v>0.12</v>
      </c>
      <c r="K52" s="38">
        <f t="shared" si="16"/>
        <v>0.24</v>
      </c>
      <c r="L52" s="38">
        <f t="shared" si="16"/>
        <v>0.38</v>
      </c>
      <c r="M52" s="38">
        <f t="shared" si="16"/>
        <v>3.26</v>
      </c>
    </row>
    <row r="53" spans="2:13" s="2" customFormat="1" ht="12">
      <c r="B53" s="35" t="s">
        <v>75</v>
      </c>
      <c r="C53" s="35"/>
      <c r="D53" s="35"/>
      <c r="E53" s="35" t="s">
        <v>76</v>
      </c>
      <c r="F53" s="38">
        <f>SUM((F26-F35)/F26)*100</f>
        <v>32.89719626168225</v>
      </c>
      <c r="G53" s="38">
        <f aca="true" t="shared" si="17" ref="G53:M53">SUM((G26-G35)/G26)*100</f>
        <v>37.83783783783784</v>
      </c>
      <c r="H53" s="38">
        <f t="shared" si="17"/>
        <v>12.637362637362637</v>
      </c>
      <c r="I53" s="38">
        <f t="shared" si="17"/>
        <v>16.99346405228758</v>
      </c>
      <c r="J53" s="38">
        <f t="shared" si="17"/>
        <v>26.72413793103448</v>
      </c>
      <c r="K53" s="38">
        <f t="shared" si="17"/>
        <v>8.655126498002662</v>
      </c>
      <c r="L53" s="38">
        <f t="shared" si="17"/>
        <v>18.859649122807017</v>
      </c>
      <c r="M53" s="38">
        <f t="shared" si="17"/>
        <v>25.945094509450943</v>
      </c>
    </row>
    <row r="54" spans="2:13" s="2" customFormat="1" ht="12">
      <c r="B54" s="35" t="s">
        <v>77</v>
      </c>
      <c r="C54" s="35"/>
      <c r="D54" s="35"/>
      <c r="E54" s="35" t="s">
        <v>78</v>
      </c>
      <c r="F54" s="38">
        <f>SUM((F27-F36)/F27)*100</f>
        <v>35.051546391752574</v>
      </c>
      <c r="G54" s="38">
        <f aca="true" t="shared" si="18" ref="G54:M54">SUM((G27-G36)/G27)*100</f>
        <v>36.507936507936506</v>
      </c>
      <c r="H54" s="38">
        <f t="shared" si="18"/>
        <v>12.727272727272727</v>
      </c>
      <c r="I54" s="38">
        <f t="shared" si="18"/>
        <v>20.3125</v>
      </c>
      <c r="J54" s="38">
        <f t="shared" si="18"/>
        <v>29.230769230769234</v>
      </c>
      <c r="K54" s="38">
        <f t="shared" si="18"/>
        <v>11.884057971014492</v>
      </c>
      <c r="L54" s="38">
        <f t="shared" si="18"/>
        <v>24.36548223350254</v>
      </c>
      <c r="M54" s="38">
        <f t="shared" si="18"/>
        <v>29.20353982300885</v>
      </c>
    </row>
    <row r="55" spans="2:17" s="8" customFormat="1" ht="12">
      <c r="B55" s="35" t="s">
        <v>79</v>
      </c>
      <c r="C55" s="35"/>
      <c r="D55" s="35"/>
      <c r="E55" s="35" t="s">
        <v>80</v>
      </c>
      <c r="F55" s="38">
        <f>SUM((F28-F37)/F28)*100</f>
        <v>18.263205013428827</v>
      </c>
      <c r="G55" s="38">
        <f aca="true" t="shared" si="19" ref="G55:M55">SUM((G28-G37)/G28)*100</f>
        <v>39.58333333333333</v>
      </c>
      <c r="H55" s="38">
        <f t="shared" si="19"/>
        <v>12.598425196850393</v>
      </c>
      <c r="I55" s="38">
        <f t="shared" si="19"/>
        <v>14.606741573033707</v>
      </c>
      <c r="J55" s="38">
        <f t="shared" si="19"/>
        <v>23.52941176470588</v>
      </c>
      <c r="K55" s="38">
        <f t="shared" si="19"/>
        <v>5.911330049261084</v>
      </c>
      <c r="L55" s="38">
        <f t="shared" si="19"/>
        <v>14.671814671814673</v>
      </c>
      <c r="M55" s="38">
        <f t="shared" si="19"/>
        <v>15.54601812112542</v>
      </c>
      <c r="N55" s="14"/>
      <c r="O55" s="14"/>
      <c r="P55" s="14"/>
      <c r="Q55" s="14"/>
    </row>
    <row r="57" spans="2:17" s="16" customFormat="1" ht="12.75" customHeight="1">
      <c r="B57" s="15" t="s">
        <v>99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s="16" customFormat="1" ht="12.75" customHeight="1">
      <c r="B58" s="15" t="s">
        <v>100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</sheetData>
  <mergeCells count="10">
    <mergeCell ref="B17:E17"/>
    <mergeCell ref="B18:D18"/>
    <mergeCell ref="D10:K10"/>
    <mergeCell ref="D11:K11"/>
    <mergeCell ref="D12:K12"/>
    <mergeCell ref="D13:K13"/>
    <mergeCell ref="A6:B6"/>
    <mergeCell ref="D6:E6"/>
    <mergeCell ref="D8:K8"/>
    <mergeCell ref="D9:K9"/>
  </mergeCells>
  <printOptions/>
  <pageMargins left="0.23" right="0.09" top="0.19" bottom="0.08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2007-07-06T20:55:58Z</cp:lastPrinted>
  <dcterms:created xsi:type="dcterms:W3CDTF">2007-05-22T16:25:09Z</dcterms:created>
  <dcterms:modified xsi:type="dcterms:W3CDTF">2007-07-06T20:56:28Z</dcterms:modified>
  <cp:category/>
  <cp:version/>
  <cp:contentType/>
  <cp:contentStatus/>
</cp:coreProperties>
</file>