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7650" windowHeight="9360" activeTab="0"/>
  </bookViews>
  <sheets>
    <sheet name="01--02-19-20" sheetId="1" r:id="rId1"/>
  </sheets>
  <definedNames>
    <definedName name="_xlnm.Print_Area" localSheetId="0">'01--02-19-20'!$A$1:$Q$104</definedName>
    <definedName name="_xlnm.Print_Titles" localSheetId="0">'01--02-19-20'!$17:$18</definedName>
  </definedNames>
  <calcPr fullCalcOnLoad="1"/>
</workbook>
</file>

<file path=xl/sharedStrings.xml><?xml version="1.0" encoding="utf-8"?>
<sst xmlns="http://schemas.openxmlformats.org/spreadsheetml/2006/main" count="197" uniqueCount="197">
  <si>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</si>
  <si>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</si>
  <si>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</si>
  <si>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</si>
  <si>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</si>
  <si>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</si>
  <si>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</si>
  <si>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</si>
  <si>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</si>
  <si>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Indicador</t>
  </si>
  <si>
    <t>10f Población de 3 a 14 años inscritos inicial preprimaria</t>
  </si>
  <si>
    <t>10h Población de 3 a 14 años inscritos inial preprimaria Hombre</t>
  </si>
  <si>
    <t>10i Población de 3 a 14 años inscritos preprimaria Mujer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</si>
  <si>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</si>
  <si>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</si>
  <si>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</si>
  <si>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</si>
  <si>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</si>
  <si>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</si>
  <si>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</si>
  <si>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</si>
  <si>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</si>
  <si>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</si>
  <si>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</si>
  <si>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</si>
  <si>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</si>
  <si>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</si>
  <si>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</si>
  <si>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</si>
  <si>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</si>
  <si>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11a Población de 3 a 14 años inscritos preprimaria final</t>
  </si>
  <si>
    <t>11b Población de 3 a 14 años inscritos preprimaria final Hombre</t>
  </si>
  <si>
    <t>11c Población de 3 a 14 años inscritos preprimaria final Mujer</t>
  </si>
  <si>
    <t>11d Población de 3 a 14 años inscritos preprimaria final Urbano</t>
  </si>
  <si>
    <t>11e Población de 3 a 14 años inscritos preprimaria final Rural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</si>
  <si>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</si>
  <si>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</si>
  <si>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</si>
  <si>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11i Población 6 a 15 años inscritos final en Primaria Urbano</t>
  </si>
  <si>
    <t>11j Población 6 a 15 años inscritos final en Primaria Rural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</si>
  <si>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</si>
  <si>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</si>
  <si>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</si>
  <si>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11n Población de 12 a 21 años inscritos final Básicos Urbano</t>
  </si>
  <si>
    <t>11o Población de 12 a 21 años inscritos final Básicos Rural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</si>
  <si>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</si>
  <si>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</si>
  <si>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</si>
  <si>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11s Población de 15 a 21 años inscrita final en Diversificado Urbano</t>
  </si>
  <si>
    <t>11t Población de 15 a 21 años inscrita final en Diversificado Rural</t>
  </si>
  <si>
    <t>11u Tasa Retención Preprimaria</t>
  </si>
  <si>
    <t>11v Tasa Retención Preprimaria Hombre</t>
  </si>
  <si>
    <t>11w Tasa Retención Preprimaria Mujer</t>
  </si>
  <si>
    <t>11x Tasa Retención Preprimaria Urbano</t>
  </si>
  <si>
    <t>11y Tasa Retención Preprimaria Rural</t>
  </si>
  <si>
    <t>11z Tasa de Deserción Preprimaria</t>
  </si>
  <si>
    <t>11aa Tasa de Deserción Preprimaria Hombre</t>
  </si>
  <si>
    <t>11ab Tasa de Deserción Preprimaria Mujer</t>
  </si>
  <si>
    <t>11ac Tasa de Deserción Preprimaria Urbano</t>
  </si>
  <si>
    <t>11ad Tasa de Deserción Preprimaria Rural</t>
  </si>
  <si>
    <t>11ae Tasa Retención Primaria</t>
  </si>
  <si>
    <t>11af Tasa Retención Primaria Hombre</t>
  </si>
  <si>
    <t>11ag Tasa Retención Primaria Mujer</t>
  </si>
  <si>
    <t>11ah Tasa Retención Primaria Urbano</t>
  </si>
  <si>
    <t>11ai Tasa Retención Primaria Rural</t>
  </si>
  <si>
    <t>11aj Tasa de Deserción Primaria</t>
  </si>
  <si>
    <t>11ak Tasa de Deserción Primaria Hombre</t>
  </si>
  <si>
    <t>11al Tasa de Deserción Primaria Mujer</t>
  </si>
  <si>
    <t>11am Tasa de Deserción Primaria Urbano</t>
  </si>
  <si>
    <t>11an Tasa de Deserción Primaria Rural</t>
  </si>
  <si>
    <t>11ao Tasa Retención Básicos</t>
  </si>
  <si>
    <t>11ap Tasa Retención Básicos Hombre</t>
  </si>
  <si>
    <t>11aq Tasa Retención Básicos Mujer</t>
  </si>
  <si>
    <t>11ar Tasa Retención Básicos Urbano</t>
  </si>
  <si>
    <t>11as Tasa Retención Básicos Rural</t>
  </si>
  <si>
    <t>11at Tasa de Deserción Básicos</t>
  </si>
  <si>
    <t>11au Tasa de Deserción Básicos Hombre</t>
  </si>
  <si>
    <t>11av Tasa de Deserción Básicos Mujer</t>
  </si>
  <si>
    <t>11aw Tasa de Deserción Básicos Urbano</t>
  </si>
  <si>
    <t>11ax Tasa de Deserción Básicos Rural</t>
  </si>
  <si>
    <t>11ay Tasa Retención Diversificado</t>
  </si>
  <si>
    <t>11az Tasa Retención Deversificado Hombre</t>
  </si>
  <si>
    <t>11ba Tasa Retención Diversificado Mujer</t>
  </si>
  <si>
    <t>11bb Tasa Retención Diversificado Urbano</t>
  </si>
  <si>
    <t>11bcTasa Retención Diversificado Rural</t>
  </si>
  <si>
    <t>11bd Tasa de Deserción Diversificado</t>
  </si>
  <si>
    <t>11be Tasa de Deserción Diversificado Hombre</t>
  </si>
  <si>
    <t>11bf Tasa de Deserción Diversificado Mujer</t>
  </si>
  <si>
    <t>11bg Tasa de Deserción Diversificado Urbano</t>
  </si>
  <si>
    <t>11bh Tasa de Deserción Diversificado Rural</t>
  </si>
  <si>
    <t>Tasa de retención intra anual: (total inscritos final / tota inscritos inicial * 100</t>
  </si>
  <si>
    <t>Tasa de deserción: [(inscripción inicial - inscripción final) / inscripción inicial] * 100</t>
  </si>
  <si>
    <t>Total de Inscripciones inicial - final,  por nivel de Escolaridad, por sexo, por grupo étnico</t>
  </si>
  <si>
    <t xml:space="preserve">Tasa de retención intra anual </t>
  </si>
  <si>
    <t>Tasa de deserción</t>
  </si>
  <si>
    <t xml:space="preserve">Fecha de Datos </t>
  </si>
  <si>
    <t>Número de personas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</si>
  <si>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</si>
  <si>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</si>
  <si>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</si>
  <si>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</si>
  <si>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</si>
  <si>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T3A14PPH</t>
  </si>
  <si>
    <t>T3A14PPM</t>
  </si>
  <si>
    <t>T3A14PPUR</t>
  </si>
  <si>
    <t>T3A14PPRU</t>
  </si>
  <si>
    <t>T3A14PPF</t>
  </si>
  <si>
    <t>T3A14PPFH</t>
  </si>
  <si>
    <t>T3A14PPFM</t>
  </si>
  <si>
    <t>T3A14PPFUR</t>
  </si>
  <si>
    <t>T3A14PPFRU</t>
  </si>
  <si>
    <t>T6A15PR</t>
  </si>
  <si>
    <t>T6A15PRH</t>
  </si>
  <si>
    <t>T6A15PRM</t>
  </si>
  <si>
    <t>T6A15PRUR</t>
  </si>
  <si>
    <t>T6A15PRRU</t>
  </si>
  <si>
    <t>T6A15PRF</t>
  </si>
  <si>
    <t>T6A15PRFH</t>
  </si>
  <si>
    <t>T6A15PRFM</t>
  </si>
  <si>
    <t>T6A15PRFUR</t>
  </si>
  <si>
    <t>T6A15PRFRU</t>
  </si>
  <si>
    <t>T12A21BA</t>
  </si>
  <si>
    <t>T12A21BAH</t>
  </si>
  <si>
    <t>T12A21BAM</t>
  </si>
  <si>
    <t>T12A21BAUR</t>
  </si>
  <si>
    <t>T12A21BARU</t>
  </si>
  <si>
    <t>T12A21BAF</t>
  </si>
  <si>
    <t>T12A21BAFH</t>
  </si>
  <si>
    <t>T12A21BAFM</t>
  </si>
  <si>
    <t>T12A21BAFU</t>
  </si>
  <si>
    <t>T12A21BAFR</t>
  </si>
  <si>
    <t>T15A21DV</t>
  </si>
  <si>
    <t>T15A21DVH</t>
  </si>
  <si>
    <t>T15A21DVM</t>
  </si>
  <si>
    <t>T15A21DVUR</t>
  </si>
  <si>
    <t>T15A21DVRU</t>
  </si>
  <si>
    <t>T15A21DVF</t>
  </si>
  <si>
    <t>T15A21DVFH</t>
  </si>
  <si>
    <t>T15A21DVFM</t>
  </si>
  <si>
    <t>T15A21DVFU</t>
  </si>
  <si>
    <t>T15A21DVFR</t>
  </si>
  <si>
    <t>RETPP</t>
  </si>
  <si>
    <t>RETPPH</t>
  </si>
  <si>
    <t>RETPPM</t>
  </si>
  <si>
    <t>RETPPUR</t>
  </si>
  <si>
    <t>RETPPRU</t>
  </si>
  <si>
    <t>DESPP</t>
  </si>
  <si>
    <t>DESPPH</t>
  </si>
  <si>
    <t>DESPPM</t>
  </si>
  <si>
    <t>DESPPUR</t>
  </si>
  <si>
    <t>DESPPRU</t>
  </si>
  <si>
    <t>RETPR</t>
  </si>
  <si>
    <t>RETPRH</t>
  </si>
  <si>
    <t>RETPRM</t>
  </si>
  <si>
    <t>RETPRUR</t>
  </si>
  <si>
    <t>RETPRRU</t>
  </si>
  <si>
    <t>DESPR</t>
  </si>
  <si>
    <t>DESPRH</t>
  </si>
  <si>
    <t>DESPRM</t>
  </si>
  <si>
    <t>DESPRUR</t>
  </si>
  <si>
    <t>DESPRRU</t>
  </si>
  <si>
    <t>RETBA</t>
  </si>
  <si>
    <t>RETBAH</t>
  </si>
  <si>
    <t>RETBAM</t>
  </si>
  <si>
    <t>RETBAUR</t>
  </si>
  <si>
    <t>RETBARU</t>
  </si>
  <si>
    <t>DESBA</t>
  </si>
  <si>
    <t>DESBAH</t>
  </si>
  <si>
    <t>DESBAM</t>
  </si>
  <si>
    <t>DESBAUR</t>
  </si>
  <si>
    <t>DESBARU</t>
  </si>
  <si>
    <t>RETDV</t>
  </si>
  <si>
    <t>RETDVH</t>
  </si>
  <si>
    <t>RETDVM</t>
  </si>
  <si>
    <t>RETDVUR</t>
  </si>
  <si>
    <t>RETDVRU</t>
  </si>
  <si>
    <t>DESDV</t>
  </si>
  <si>
    <t>DESDVH</t>
  </si>
  <si>
    <t>DESDVM</t>
  </si>
  <si>
    <t>DESDVUR</t>
  </si>
  <si>
    <t>DESDVRU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</si>
  <si>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</si>
  <si>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</si>
  <si>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</si>
  <si>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</si>
  <si>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</si>
  <si>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</si>
  <si>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</si>
  <si>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</si>
  <si>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</si>
  <si>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</si>
  <si>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</si>
  <si>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</si>
  <si>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</si>
  <si>
    <t>Código de campo</t>
  </si>
  <si>
    <t>11- 17</t>
  </si>
  <si>
    <t>Municipios del Departamento de Petén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</si>
</sst>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10">
    <font>
      <sz val="10"/>
      <name val="Arial"/>
      <family val="0"/>
    </font>
    <font>
      <i/>
      <sz val="8"/>
      <name val="Tahoma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11" xfId="0" applyFont="1" applyFill="1" applyBorder="1" applyAlignment="1">
      <alignment/>
    </xf>
    <xf numFmtId="2" fontId="9" fillId="2" borderId="11" xfId="0" applyNumberFormat="1" applyFont="1" applyFill="1" applyBorder="1" applyAlignment="1">
      <alignment/>
    </xf>
    <xf numFmtId="0" fontId="4" fillId="2" borderId="11" xfId="0" applyFont="1" applyFill="1" applyBorder="1" applyAlignment="1">
      <alignment vertical="center"/>
    </xf>
    <xf numFmtId="0" fontId="4" fillId="2" borderId="1" xfId="0" applyFont="1" applyFill="1" applyBorder="1" applyAlignment="1">
      <alignment/>
    </xf>
    <xf numFmtId="0" fontId="4" fillId="3" borderId="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left"/>
    </xf>
    <xf numFmtId="49" fontId="4" fillId="3" borderId="1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" fontId="4" fillId="3" borderId="11" xfId="15" applyNumberFormat="1" applyFont="1" applyFill="1" applyBorder="1" applyAlignment="1">
      <alignment horizontal="center"/>
    </xf>
    <xf numFmtId="1" fontId="4" fillId="3" borderId="2" xfId="15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tabSelected="1" workbookViewId="0" topLeftCell="A1">
      <selection activeCell="B20" sqref="B20:D99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3.421875" style="0" customWidth="1"/>
    <col min="5" max="5" width="16.140625" style="0" customWidth="1"/>
    <col min="6" max="6" width="12.57421875" style="0" bestFit="1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54" t="s">
        <v>4</v>
      </c>
      <c r="B6" s="55"/>
      <c r="D6" s="56" t="s">
        <v>195</v>
      </c>
      <c r="E6" s="57"/>
    </row>
    <row r="7" s="6" customFormat="1" ht="12"/>
    <row r="8" spans="2:12" s="6" customFormat="1" ht="12.75" customHeight="1">
      <c r="B8" s="8" t="s">
        <v>7</v>
      </c>
      <c r="C8" s="9"/>
      <c r="D8" s="41" t="s">
        <v>92</v>
      </c>
      <c r="E8" s="41"/>
      <c r="F8" s="41"/>
      <c r="G8" s="41"/>
      <c r="H8" s="41"/>
      <c r="I8" s="41"/>
      <c r="J8" s="41"/>
      <c r="K8" s="42"/>
      <c r="L8" s="23"/>
    </row>
    <row r="9" spans="2:12" s="12" customFormat="1" ht="12.75" customHeight="1">
      <c r="B9" s="10" t="s">
        <v>9</v>
      </c>
      <c r="C9" s="11"/>
      <c r="D9" s="43" t="s">
        <v>93</v>
      </c>
      <c r="E9" s="43"/>
      <c r="F9" s="43"/>
      <c r="G9" s="43"/>
      <c r="H9" s="43"/>
      <c r="I9" s="43"/>
      <c r="J9" s="43"/>
      <c r="K9" s="44"/>
      <c r="L9" s="24"/>
    </row>
    <row r="10" spans="2:12" s="12" customFormat="1" ht="12.75" customHeight="1">
      <c r="B10" s="10"/>
      <c r="C10" s="11"/>
      <c r="D10" s="43" t="s">
        <v>94</v>
      </c>
      <c r="E10" s="43"/>
      <c r="F10" s="43"/>
      <c r="G10" s="43"/>
      <c r="H10" s="43"/>
      <c r="I10" s="43"/>
      <c r="J10" s="43"/>
      <c r="K10" s="44"/>
      <c r="L10" s="24"/>
    </row>
    <row r="11" spans="2:12" s="6" customFormat="1" ht="12">
      <c r="B11" s="13" t="s">
        <v>5</v>
      </c>
      <c r="C11" s="7"/>
      <c r="D11" s="39" t="s">
        <v>196</v>
      </c>
      <c r="E11" s="39"/>
      <c r="F11" s="39"/>
      <c r="G11" s="39"/>
      <c r="H11" s="39"/>
      <c r="I11" s="39"/>
      <c r="J11" s="39"/>
      <c r="K11" s="40"/>
      <c r="L11" s="25"/>
    </row>
    <row r="12" spans="2:12" s="6" customFormat="1" ht="12.75" customHeight="1">
      <c r="B12" s="13" t="s">
        <v>95</v>
      </c>
      <c r="C12" s="7"/>
      <c r="D12" s="37">
        <v>2005</v>
      </c>
      <c r="E12" s="37"/>
      <c r="F12" s="37"/>
      <c r="G12" s="37"/>
      <c r="H12" s="37"/>
      <c r="I12" s="37"/>
      <c r="J12" s="37"/>
      <c r="K12" s="38"/>
      <c r="L12" s="25"/>
    </row>
    <row r="13" spans="2:21" s="6" customFormat="1" ht="12">
      <c r="B13" s="13" t="s">
        <v>6</v>
      </c>
      <c r="C13" s="7"/>
      <c r="D13" s="39" t="s">
        <v>96</v>
      </c>
      <c r="E13" s="39"/>
      <c r="F13" s="39"/>
      <c r="G13" s="39"/>
      <c r="H13" s="39"/>
      <c r="I13" s="39"/>
      <c r="J13" s="39"/>
      <c r="K13" s="40"/>
      <c r="R13" s="26"/>
      <c r="S13" s="26"/>
      <c r="T13" s="26"/>
      <c r="U13" s="26"/>
    </row>
    <row r="14" spans="2:12" s="27" customFormat="1" ht="12">
      <c r="B14" s="13" t="s">
        <v>97</v>
      </c>
      <c r="C14" s="7"/>
      <c r="D14" s="28" t="s">
        <v>98</v>
      </c>
      <c r="E14" s="28"/>
      <c r="F14" s="28"/>
      <c r="G14" s="28"/>
      <c r="H14" s="28"/>
      <c r="I14" s="28"/>
      <c r="J14" s="28"/>
      <c r="K14" s="29"/>
      <c r="L14" s="28"/>
    </row>
    <row r="15" spans="2:12" s="27" customFormat="1" ht="12">
      <c r="B15" s="14" t="s">
        <v>99</v>
      </c>
      <c r="C15" s="15"/>
      <c r="D15" s="30" t="s">
        <v>100</v>
      </c>
      <c r="E15" s="30"/>
      <c r="F15" s="30"/>
      <c r="G15" s="30"/>
      <c r="H15" s="30"/>
      <c r="I15" s="30"/>
      <c r="J15" s="30"/>
      <c r="K15" s="31"/>
      <c r="L15" s="28"/>
    </row>
    <row r="17" spans="1:19" ht="36">
      <c r="A17" s="32"/>
      <c r="B17" s="32"/>
      <c r="C17" s="32"/>
      <c r="D17" s="32"/>
      <c r="E17" s="33"/>
      <c r="F17" s="62" t="s">
        <v>181</v>
      </c>
      <c r="G17" s="62" t="s">
        <v>182</v>
      </c>
      <c r="H17" s="62" t="s">
        <v>183</v>
      </c>
      <c r="I17" s="62" t="s">
        <v>184</v>
      </c>
      <c r="J17" s="62" t="s">
        <v>185</v>
      </c>
      <c r="K17" s="62" t="s">
        <v>186</v>
      </c>
      <c r="L17" s="62" t="s">
        <v>187</v>
      </c>
      <c r="M17" s="62" t="s">
        <v>188</v>
      </c>
      <c r="N17" s="62" t="s">
        <v>189</v>
      </c>
      <c r="O17" s="62" t="s">
        <v>190</v>
      </c>
      <c r="P17" s="62" t="s">
        <v>191</v>
      </c>
      <c r="Q17" s="62" t="s">
        <v>192</v>
      </c>
      <c r="R17" s="63" t="s">
        <v>193</v>
      </c>
      <c r="S17" s="34"/>
    </row>
    <row r="18" spans="1:19" ht="12.75">
      <c r="A18" s="35"/>
      <c r="B18" s="58" t="s">
        <v>8</v>
      </c>
      <c r="C18" s="59"/>
      <c r="D18" s="60"/>
      <c r="E18" s="61" t="s">
        <v>194</v>
      </c>
      <c r="F18" s="64">
        <v>1701</v>
      </c>
      <c r="G18" s="64">
        <v>1702</v>
      </c>
      <c r="H18" s="64">
        <v>1703</v>
      </c>
      <c r="I18" s="64">
        <v>1704</v>
      </c>
      <c r="J18" s="64">
        <v>1705</v>
      </c>
      <c r="K18" s="64">
        <v>1706</v>
      </c>
      <c r="L18" s="64">
        <v>1707</v>
      </c>
      <c r="M18" s="64">
        <v>1708</v>
      </c>
      <c r="N18" s="64">
        <v>1709</v>
      </c>
      <c r="O18" s="64">
        <v>1710</v>
      </c>
      <c r="P18" s="64">
        <v>1711</v>
      </c>
      <c r="Q18" s="65">
        <v>1712</v>
      </c>
      <c r="R18" s="66">
        <v>17</v>
      </c>
      <c r="S18" s="36"/>
    </row>
    <row r="19" spans="2:17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8" ht="12.75">
      <c r="B20" s="45" t="s">
        <v>10</v>
      </c>
      <c r="C20" s="67"/>
      <c r="D20" s="68"/>
      <c r="E20" s="46" t="s">
        <v>101</v>
      </c>
      <c r="F20" s="47">
        <v>1801</v>
      </c>
      <c r="G20" s="47">
        <v>192</v>
      </c>
      <c r="H20" s="47">
        <v>1653</v>
      </c>
      <c r="I20" s="47">
        <v>1083</v>
      </c>
      <c r="J20" s="47">
        <v>2909</v>
      </c>
      <c r="K20" s="47">
        <v>532</v>
      </c>
      <c r="L20" s="47">
        <v>776</v>
      </c>
      <c r="M20" s="47">
        <v>1672</v>
      </c>
      <c r="N20" s="47">
        <v>2932</v>
      </c>
      <c r="O20" s="47">
        <v>1991</v>
      </c>
      <c r="P20" s="47">
        <v>514</v>
      </c>
      <c r="Q20" s="47">
        <v>2711</v>
      </c>
      <c r="R20" s="47">
        <f>SUM(F20:Q20)</f>
        <v>18766</v>
      </c>
    </row>
    <row r="21" spans="2:18" ht="12.75">
      <c r="B21" s="45" t="s">
        <v>11</v>
      </c>
      <c r="C21" s="67"/>
      <c r="D21" s="68"/>
      <c r="E21" s="46" t="s">
        <v>102</v>
      </c>
      <c r="F21" s="47">
        <v>896</v>
      </c>
      <c r="G21" s="47">
        <v>99</v>
      </c>
      <c r="H21" s="47">
        <v>800</v>
      </c>
      <c r="I21" s="47">
        <v>547</v>
      </c>
      <c r="J21" s="47">
        <v>1477</v>
      </c>
      <c r="K21" s="47">
        <v>257</v>
      </c>
      <c r="L21" s="47">
        <v>408</v>
      </c>
      <c r="M21" s="47">
        <v>840</v>
      </c>
      <c r="N21" s="47">
        <v>1461</v>
      </c>
      <c r="O21" s="47">
        <v>1008</v>
      </c>
      <c r="P21" s="47">
        <v>251</v>
      </c>
      <c r="Q21" s="47">
        <v>1375</v>
      </c>
      <c r="R21" s="47">
        <f>SUM(F21:Q21)</f>
        <v>9419</v>
      </c>
    </row>
    <row r="22" spans="2:18" ht="12.75">
      <c r="B22" s="45" t="s">
        <v>12</v>
      </c>
      <c r="C22" s="67"/>
      <c r="D22" s="68"/>
      <c r="E22" s="46" t="s">
        <v>103</v>
      </c>
      <c r="F22" s="47">
        <v>905</v>
      </c>
      <c r="G22" s="47">
        <v>93</v>
      </c>
      <c r="H22" s="47">
        <v>853</v>
      </c>
      <c r="I22" s="47">
        <v>536</v>
      </c>
      <c r="J22" s="47">
        <v>1432</v>
      </c>
      <c r="K22" s="47">
        <v>275</v>
      </c>
      <c r="L22" s="47">
        <v>368</v>
      </c>
      <c r="M22" s="47">
        <v>832</v>
      </c>
      <c r="N22" s="47">
        <v>1471</v>
      </c>
      <c r="O22" s="47">
        <v>983</v>
      </c>
      <c r="P22" s="47">
        <v>263</v>
      </c>
      <c r="Q22" s="47">
        <v>1336</v>
      </c>
      <c r="R22" s="47">
        <f>SUM(F22:Q22)</f>
        <v>9347</v>
      </c>
    </row>
    <row r="23" spans="2:18" ht="12.75">
      <c r="B23" s="45" t="s">
        <v>13</v>
      </c>
      <c r="C23" s="67"/>
      <c r="D23" s="68"/>
      <c r="E23" s="46" t="s">
        <v>104</v>
      </c>
      <c r="F23" s="47">
        <v>583</v>
      </c>
      <c r="G23" s="47">
        <v>42</v>
      </c>
      <c r="H23" s="47">
        <v>682</v>
      </c>
      <c r="I23" s="47">
        <v>120</v>
      </c>
      <c r="J23" s="47">
        <v>107</v>
      </c>
      <c r="K23" s="47">
        <v>103</v>
      </c>
      <c r="L23" s="47">
        <v>43</v>
      </c>
      <c r="M23" s="47">
        <v>106</v>
      </c>
      <c r="N23" s="47">
        <v>90</v>
      </c>
      <c r="O23" s="47">
        <v>228</v>
      </c>
      <c r="P23" s="47">
        <v>39</v>
      </c>
      <c r="Q23" s="47">
        <v>488</v>
      </c>
      <c r="R23" s="47">
        <f>SUM(F23:Q23)</f>
        <v>2631</v>
      </c>
    </row>
    <row r="24" spans="2:18" ht="12.75">
      <c r="B24" s="45" t="s">
        <v>14</v>
      </c>
      <c r="C24" s="67"/>
      <c r="D24" s="68"/>
      <c r="E24" s="46" t="s">
        <v>105</v>
      </c>
      <c r="F24" s="47">
        <v>1218</v>
      </c>
      <c r="G24" s="47">
        <v>150</v>
      </c>
      <c r="H24" s="47">
        <v>971</v>
      </c>
      <c r="I24" s="47">
        <v>963</v>
      </c>
      <c r="J24" s="47">
        <v>2802</v>
      </c>
      <c r="K24" s="47">
        <v>429</v>
      </c>
      <c r="L24" s="47">
        <v>733</v>
      </c>
      <c r="M24" s="47">
        <v>1566</v>
      </c>
      <c r="N24" s="47">
        <v>2842</v>
      </c>
      <c r="O24" s="47">
        <v>1763</v>
      </c>
      <c r="P24" s="47">
        <v>475</v>
      </c>
      <c r="Q24" s="47">
        <v>2223</v>
      </c>
      <c r="R24" s="47">
        <f>SUM(F24:Q24)</f>
        <v>16135</v>
      </c>
    </row>
    <row r="25" spans="2:18" ht="12.75">
      <c r="B25" s="48" t="s">
        <v>30</v>
      </c>
      <c r="C25" s="49"/>
      <c r="D25" s="49"/>
      <c r="E25" s="50" t="s">
        <v>106</v>
      </c>
      <c r="F25" s="50">
        <v>1742</v>
      </c>
      <c r="G25" s="46">
        <v>170</v>
      </c>
      <c r="H25" s="46">
        <v>1556</v>
      </c>
      <c r="I25" s="46">
        <v>1052</v>
      </c>
      <c r="J25" s="46">
        <v>2748</v>
      </c>
      <c r="K25" s="46">
        <v>471</v>
      </c>
      <c r="L25" s="46">
        <v>751</v>
      </c>
      <c r="M25" s="46">
        <v>1541</v>
      </c>
      <c r="N25" s="46">
        <v>2993</v>
      </c>
      <c r="O25" s="46">
        <v>1815</v>
      </c>
      <c r="P25" s="46">
        <v>578</v>
      </c>
      <c r="Q25" s="46">
        <v>2661</v>
      </c>
      <c r="R25" s="47">
        <f aca="true" t="shared" si="0" ref="R25:R59">SUM(F25:Q25)</f>
        <v>18078</v>
      </c>
    </row>
    <row r="26" spans="2:18" ht="12.75">
      <c r="B26" s="48" t="s">
        <v>31</v>
      </c>
      <c r="C26" s="69"/>
      <c r="D26" s="69"/>
      <c r="E26" s="50" t="s">
        <v>107</v>
      </c>
      <c r="F26" s="50">
        <v>860</v>
      </c>
      <c r="G26" s="46">
        <v>88</v>
      </c>
      <c r="H26" s="46">
        <v>746</v>
      </c>
      <c r="I26" s="46">
        <v>525</v>
      </c>
      <c r="J26" s="46">
        <v>1381</v>
      </c>
      <c r="K26" s="46">
        <v>214</v>
      </c>
      <c r="L26" s="46">
        <v>389</v>
      </c>
      <c r="M26" s="46">
        <v>770</v>
      </c>
      <c r="N26" s="46">
        <v>1466</v>
      </c>
      <c r="O26" s="46">
        <v>912</v>
      </c>
      <c r="P26" s="46">
        <v>281</v>
      </c>
      <c r="Q26" s="46">
        <v>1331</v>
      </c>
      <c r="R26" s="47">
        <f t="shared" si="0"/>
        <v>8963</v>
      </c>
    </row>
    <row r="27" spans="2:18" ht="12.75">
      <c r="B27" s="48" t="s">
        <v>32</v>
      </c>
      <c r="C27" s="69"/>
      <c r="D27" s="69"/>
      <c r="E27" s="50" t="s">
        <v>108</v>
      </c>
      <c r="F27" s="50">
        <v>882</v>
      </c>
      <c r="G27" s="46">
        <v>82</v>
      </c>
      <c r="H27" s="46">
        <v>810</v>
      </c>
      <c r="I27" s="46">
        <v>527</v>
      </c>
      <c r="J27" s="46">
        <v>1367</v>
      </c>
      <c r="K27" s="46">
        <v>257</v>
      </c>
      <c r="L27" s="46">
        <v>362</v>
      </c>
      <c r="M27" s="46">
        <v>771</v>
      </c>
      <c r="N27" s="46">
        <v>1527</v>
      </c>
      <c r="O27" s="46">
        <v>903</v>
      </c>
      <c r="P27" s="46">
        <v>297</v>
      </c>
      <c r="Q27" s="46">
        <v>1330</v>
      </c>
      <c r="R27" s="47">
        <f t="shared" si="0"/>
        <v>9115</v>
      </c>
    </row>
    <row r="28" spans="2:18" ht="12.75">
      <c r="B28" s="48" t="s">
        <v>33</v>
      </c>
      <c r="C28" s="69"/>
      <c r="D28" s="69"/>
      <c r="E28" s="50" t="s">
        <v>109</v>
      </c>
      <c r="F28" s="50">
        <v>543</v>
      </c>
      <c r="G28" s="46">
        <v>37</v>
      </c>
      <c r="H28" s="46">
        <v>670</v>
      </c>
      <c r="I28" s="46">
        <v>119</v>
      </c>
      <c r="J28" s="46">
        <v>104</v>
      </c>
      <c r="K28" s="46">
        <v>106</v>
      </c>
      <c r="L28" s="46">
        <v>37</v>
      </c>
      <c r="M28" s="46">
        <v>117</v>
      </c>
      <c r="N28" s="46">
        <v>96</v>
      </c>
      <c r="O28" s="46">
        <v>207</v>
      </c>
      <c r="P28" s="46">
        <v>32</v>
      </c>
      <c r="Q28" s="46">
        <v>467</v>
      </c>
      <c r="R28" s="47">
        <f t="shared" si="0"/>
        <v>2535</v>
      </c>
    </row>
    <row r="29" spans="2:18" ht="12.75">
      <c r="B29" s="48" t="s">
        <v>34</v>
      </c>
      <c r="C29" s="69"/>
      <c r="D29" s="69"/>
      <c r="E29" s="50" t="s">
        <v>110</v>
      </c>
      <c r="F29" s="50">
        <v>1199</v>
      </c>
      <c r="G29" s="46">
        <v>133</v>
      </c>
      <c r="H29" s="46">
        <v>886</v>
      </c>
      <c r="I29" s="46">
        <v>933</v>
      </c>
      <c r="J29" s="46">
        <v>2644</v>
      </c>
      <c r="K29" s="46">
        <v>365</v>
      </c>
      <c r="L29" s="46">
        <v>714</v>
      </c>
      <c r="M29" s="46">
        <v>1424</v>
      </c>
      <c r="N29" s="46">
        <v>2897</v>
      </c>
      <c r="O29" s="46">
        <v>1608</v>
      </c>
      <c r="P29" s="46">
        <v>546</v>
      </c>
      <c r="Q29" s="46">
        <v>2194</v>
      </c>
      <c r="R29" s="47">
        <f t="shared" si="0"/>
        <v>15543</v>
      </c>
    </row>
    <row r="30" spans="2:18" ht="12.75">
      <c r="B30" s="45" t="s">
        <v>15</v>
      </c>
      <c r="C30" s="67"/>
      <c r="D30" s="68"/>
      <c r="E30" s="46" t="s">
        <v>111</v>
      </c>
      <c r="F30" s="47">
        <v>7422</v>
      </c>
      <c r="G30" s="47">
        <v>872</v>
      </c>
      <c r="H30" s="47">
        <v>6934</v>
      </c>
      <c r="I30" s="47">
        <v>5562</v>
      </c>
      <c r="J30" s="47">
        <v>17483</v>
      </c>
      <c r="K30" s="47">
        <v>2317</v>
      </c>
      <c r="L30" s="47">
        <v>3667</v>
      </c>
      <c r="M30" s="47">
        <v>8632</v>
      </c>
      <c r="N30" s="47">
        <v>14176</v>
      </c>
      <c r="O30" s="47">
        <v>14259</v>
      </c>
      <c r="P30" s="47">
        <v>4533</v>
      </c>
      <c r="Q30" s="47">
        <v>9453</v>
      </c>
      <c r="R30" s="47">
        <f t="shared" si="0"/>
        <v>95310</v>
      </c>
    </row>
    <row r="31" spans="2:18" ht="12.75">
      <c r="B31" s="45" t="s">
        <v>16</v>
      </c>
      <c r="C31" s="67"/>
      <c r="D31" s="68"/>
      <c r="E31" s="46" t="s">
        <v>112</v>
      </c>
      <c r="F31" s="47">
        <v>3837</v>
      </c>
      <c r="G31" s="47">
        <v>444</v>
      </c>
      <c r="H31" s="47">
        <v>3543</v>
      </c>
      <c r="I31" s="47">
        <v>2929</v>
      </c>
      <c r="J31" s="47">
        <v>9143</v>
      </c>
      <c r="K31" s="47">
        <v>1226</v>
      </c>
      <c r="L31" s="47">
        <v>1883</v>
      </c>
      <c r="M31" s="47">
        <v>4437</v>
      </c>
      <c r="N31" s="47">
        <v>7331</v>
      </c>
      <c r="O31" s="47">
        <v>7472</v>
      </c>
      <c r="P31" s="47">
        <v>2331</v>
      </c>
      <c r="Q31" s="47">
        <v>4958</v>
      </c>
      <c r="R31" s="47">
        <f t="shared" si="0"/>
        <v>49534</v>
      </c>
    </row>
    <row r="32" spans="2:18" ht="12.75">
      <c r="B32" s="45" t="s">
        <v>17</v>
      </c>
      <c r="C32" s="67"/>
      <c r="D32" s="68"/>
      <c r="E32" s="46" t="s">
        <v>113</v>
      </c>
      <c r="F32" s="47">
        <v>3585</v>
      </c>
      <c r="G32" s="47">
        <v>428</v>
      </c>
      <c r="H32" s="47">
        <v>3391</v>
      </c>
      <c r="I32" s="47">
        <v>2633</v>
      </c>
      <c r="J32" s="47">
        <v>8340</v>
      </c>
      <c r="K32" s="47">
        <v>1091</v>
      </c>
      <c r="L32" s="47">
        <v>1784</v>
      </c>
      <c r="M32" s="47">
        <v>4195</v>
      </c>
      <c r="N32" s="47">
        <v>6845</v>
      </c>
      <c r="O32" s="47">
        <v>6787</v>
      </c>
      <c r="P32" s="47">
        <v>2202</v>
      </c>
      <c r="Q32" s="47">
        <v>4495</v>
      </c>
      <c r="R32" s="47">
        <f t="shared" si="0"/>
        <v>45776</v>
      </c>
    </row>
    <row r="33" spans="2:18" ht="12.75">
      <c r="B33" s="45" t="s">
        <v>18</v>
      </c>
      <c r="C33" s="67"/>
      <c r="D33" s="68"/>
      <c r="E33" s="50" t="s">
        <v>114</v>
      </c>
      <c r="F33" s="47">
        <v>1864</v>
      </c>
      <c r="G33" s="47">
        <v>182</v>
      </c>
      <c r="H33" s="47">
        <v>1639</v>
      </c>
      <c r="I33" s="47">
        <v>499</v>
      </c>
      <c r="J33" s="47">
        <v>689</v>
      </c>
      <c r="K33" s="47">
        <v>396</v>
      </c>
      <c r="L33" s="47">
        <v>522</v>
      </c>
      <c r="M33" s="47">
        <v>335</v>
      </c>
      <c r="N33" s="47">
        <v>434</v>
      </c>
      <c r="O33" s="47">
        <v>1623</v>
      </c>
      <c r="P33" s="47">
        <v>828</v>
      </c>
      <c r="Q33" s="47">
        <v>1663</v>
      </c>
      <c r="R33" s="47">
        <f t="shared" si="0"/>
        <v>10674</v>
      </c>
    </row>
    <row r="34" spans="2:18" ht="12.75">
      <c r="B34" s="45" t="s">
        <v>19</v>
      </c>
      <c r="C34" s="67"/>
      <c r="D34" s="68"/>
      <c r="E34" s="50" t="s">
        <v>115</v>
      </c>
      <c r="F34" s="47">
        <v>5558</v>
      </c>
      <c r="G34" s="47">
        <v>690</v>
      </c>
      <c r="H34" s="47">
        <v>5295</v>
      </c>
      <c r="I34" s="47">
        <v>5063</v>
      </c>
      <c r="J34" s="47">
        <v>16794</v>
      </c>
      <c r="K34" s="47">
        <v>1921</v>
      </c>
      <c r="L34" s="47">
        <v>3145</v>
      </c>
      <c r="M34" s="47">
        <v>8297</v>
      </c>
      <c r="N34" s="47">
        <v>13742</v>
      </c>
      <c r="O34" s="47">
        <v>12636</v>
      </c>
      <c r="P34" s="47">
        <v>3705</v>
      </c>
      <c r="Q34" s="47">
        <v>7790</v>
      </c>
      <c r="R34" s="47">
        <f t="shared" si="0"/>
        <v>84636</v>
      </c>
    </row>
    <row r="35" spans="2:18" ht="12.75">
      <c r="B35" s="48" t="s">
        <v>35</v>
      </c>
      <c r="C35" s="69"/>
      <c r="D35" s="69"/>
      <c r="E35" s="50" t="s">
        <v>116</v>
      </c>
      <c r="F35" s="50">
        <v>6903</v>
      </c>
      <c r="G35" s="46">
        <v>818</v>
      </c>
      <c r="H35" s="46">
        <v>6299</v>
      </c>
      <c r="I35" s="46">
        <v>5009</v>
      </c>
      <c r="J35" s="46">
        <v>15668</v>
      </c>
      <c r="K35" s="46">
        <v>2073</v>
      </c>
      <c r="L35" s="46">
        <v>3419</v>
      </c>
      <c r="M35" s="46">
        <v>7871</v>
      </c>
      <c r="N35" s="46">
        <v>12887</v>
      </c>
      <c r="O35" s="46">
        <v>12948</v>
      </c>
      <c r="P35" s="46">
        <v>4133</v>
      </c>
      <c r="Q35" s="46">
        <v>8517</v>
      </c>
      <c r="R35" s="47">
        <f t="shared" si="0"/>
        <v>86545</v>
      </c>
    </row>
    <row r="36" spans="2:18" ht="12.75">
      <c r="B36" s="48" t="s">
        <v>36</v>
      </c>
      <c r="C36" s="69"/>
      <c r="D36" s="69"/>
      <c r="E36" s="50" t="s">
        <v>117</v>
      </c>
      <c r="F36" s="50">
        <v>3571</v>
      </c>
      <c r="G36" s="46">
        <v>411</v>
      </c>
      <c r="H36" s="46">
        <v>3225</v>
      </c>
      <c r="I36" s="46">
        <v>2634</v>
      </c>
      <c r="J36" s="46">
        <v>8187</v>
      </c>
      <c r="K36" s="46">
        <v>1094</v>
      </c>
      <c r="L36" s="46">
        <v>1754</v>
      </c>
      <c r="M36" s="46">
        <v>4003</v>
      </c>
      <c r="N36" s="46">
        <v>6584</v>
      </c>
      <c r="O36" s="46">
        <v>6763</v>
      </c>
      <c r="P36" s="46">
        <v>2091</v>
      </c>
      <c r="Q36" s="46">
        <v>4461</v>
      </c>
      <c r="R36" s="47">
        <f t="shared" si="0"/>
        <v>44778</v>
      </c>
    </row>
    <row r="37" spans="2:18" ht="12.75">
      <c r="B37" s="48" t="s">
        <v>37</v>
      </c>
      <c r="C37" s="69"/>
      <c r="D37" s="69"/>
      <c r="E37" s="50" t="s">
        <v>118</v>
      </c>
      <c r="F37" s="50">
        <v>3332</v>
      </c>
      <c r="G37" s="46">
        <v>407</v>
      </c>
      <c r="H37" s="46">
        <v>3074</v>
      </c>
      <c r="I37" s="46">
        <v>2375</v>
      </c>
      <c r="J37" s="46">
        <v>7481</v>
      </c>
      <c r="K37" s="46">
        <v>979</v>
      </c>
      <c r="L37" s="46">
        <v>1665</v>
      </c>
      <c r="M37" s="46">
        <v>3868</v>
      </c>
      <c r="N37" s="46">
        <v>6303</v>
      </c>
      <c r="O37" s="46">
        <v>6185</v>
      </c>
      <c r="P37" s="46">
        <v>2042</v>
      </c>
      <c r="Q37" s="46">
        <v>4056</v>
      </c>
      <c r="R37" s="47">
        <f t="shared" si="0"/>
        <v>41767</v>
      </c>
    </row>
    <row r="38" spans="2:18" ht="12.75">
      <c r="B38" s="48" t="s">
        <v>38</v>
      </c>
      <c r="C38" s="69"/>
      <c r="D38" s="69"/>
      <c r="E38" s="50" t="s">
        <v>119</v>
      </c>
      <c r="F38" s="50">
        <v>1809</v>
      </c>
      <c r="G38" s="46">
        <v>180</v>
      </c>
      <c r="H38" s="46">
        <v>1598</v>
      </c>
      <c r="I38" s="46">
        <v>473</v>
      </c>
      <c r="J38" s="46">
        <v>664</v>
      </c>
      <c r="K38" s="46">
        <v>384</v>
      </c>
      <c r="L38" s="46">
        <v>490</v>
      </c>
      <c r="M38" s="46">
        <v>315</v>
      </c>
      <c r="N38" s="46">
        <v>419</v>
      </c>
      <c r="O38" s="46">
        <v>1522</v>
      </c>
      <c r="P38" s="46">
        <v>791</v>
      </c>
      <c r="Q38" s="46">
        <v>1580</v>
      </c>
      <c r="R38" s="47">
        <f t="shared" si="0"/>
        <v>10225</v>
      </c>
    </row>
    <row r="39" spans="2:18" ht="12.75">
      <c r="B39" s="48" t="s">
        <v>39</v>
      </c>
      <c r="C39" s="69"/>
      <c r="D39" s="69"/>
      <c r="E39" s="50" t="s">
        <v>120</v>
      </c>
      <c r="F39" s="50">
        <v>5094</v>
      </c>
      <c r="G39" s="46">
        <v>638</v>
      </c>
      <c r="H39" s="46">
        <v>4701</v>
      </c>
      <c r="I39" s="46">
        <v>4536</v>
      </c>
      <c r="J39" s="46">
        <v>15004</v>
      </c>
      <c r="K39" s="46">
        <v>1689</v>
      </c>
      <c r="L39" s="46">
        <v>2929</v>
      </c>
      <c r="M39" s="46">
        <v>7556</v>
      </c>
      <c r="N39" s="46">
        <v>12468</v>
      </c>
      <c r="O39" s="46">
        <v>11426</v>
      </c>
      <c r="P39" s="46">
        <v>3342</v>
      </c>
      <c r="Q39" s="46">
        <v>6937</v>
      </c>
      <c r="R39" s="47">
        <f t="shared" si="0"/>
        <v>76320</v>
      </c>
    </row>
    <row r="40" spans="2:18" ht="12.75">
      <c r="B40" s="45" t="s">
        <v>20</v>
      </c>
      <c r="C40" s="67"/>
      <c r="D40" s="68"/>
      <c r="E40" s="46" t="s">
        <v>121</v>
      </c>
      <c r="F40" s="47">
        <v>4252</v>
      </c>
      <c r="G40" s="47">
        <v>149</v>
      </c>
      <c r="H40" s="47">
        <v>1469</v>
      </c>
      <c r="I40" s="47">
        <v>692</v>
      </c>
      <c r="J40" s="47">
        <v>1813</v>
      </c>
      <c r="K40" s="47">
        <v>325</v>
      </c>
      <c r="L40" s="47">
        <v>595</v>
      </c>
      <c r="M40" s="47">
        <v>1164</v>
      </c>
      <c r="N40" s="47">
        <v>1999</v>
      </c>
      <c r="O40" s="47">
        <v>1656</v>
      </c>
      <c r="P40" s="47">
        <v>762</v>
      </c>
      <c r="Q40" s="47">
        <v>2142</v>
      </c>
      <c r="R40" s="47">
        <f t="shared" si="0"/>
        <v>17018</v>
      </c>
    </row>
    <row r="41" spans="2:18" ht="12.75">
      <c r="B41" s="45" t="s">
        <v>21</v>
      </c>
      <c r="C41" s="67"/>
      <c r="D41" s="68"/>
      <c r="E41" s="46" t="s">
        <v>122</v>
      </c>
      <c r="F41" s="47">
        <v>2133</v>
      </c>
      <c r="G41" s="47">
        <v>89</v>
      </c>
      <c r="H41" s="47">
        <v>724</v>
      </c>
      <c r="I41" s="47">
        <v>361</v>
      </c>
      <c r="J41" s="47">
        <v>985</v>
      </c>
      <c r="K41" s="47">
        <v>166</v>
      </c>
      <c r="L41" s="47">
        <v>320</v>
      </c>
      <c r="M41" s="47">
        <v>625</v>
      </c>
      <c r="N41" s="47">
        <v>1151</v>
      </c>
      <c r="O41" s="47">
        <v>979</v>
      </c>
      <c r="P41" s="47">
        <v>400</v>
      </c>
      <c r="Q41" s="47">
        <v>1094</v>
      </c>
      <c r="R41" s="47">
        <f t="shared" si="0"/>
        <v>9027</v>
      </c>
    </row>
    <row r="42" spans="2:18" ht="12.75">
      <c r="B42" s="45" t="s">
        <v>22</v>
      </c>
      <c r="C42" s="67"/>
      <c r="D42" s="68"/>
      <c r="E42" s="46" t="s">
        <v>123</v>
      </c>
      <c r="F42" s="47">
        <v>2119</v>
      </c>
      <c r="G42" s="47">
        <v>60</v>
      </c>
      <c r="H42" s="47">
        <v>745</v>
      </c>
      <c r="I42" s="47">
        <v>331</v>
      </c>
      <c r="J42" s="47">
        <v>828</v>
      </c>
      <c r="K42" s="47">
        <v>159</v>
      </c>
      <c r="L42" s="47">
        <v>275</v>
      </c>
      <c r="M42" s="47">
        <v>539</v>
      </c>
      <c r="N42" s="47">
        <v>848</v>
      </c>
      <c r="O42" s="47">
        <v>677</v>
      </c>
      <c r="P42" s="47">
        <v>362</v>
      </c>
      <c r="Q42" s="47">
        <v>1048</v>
      </c>
      <c r="R42" s="47">
        <f t="shared" si="0"/>
        <v>7991</v>
      </c>
    </row>
    <row r="43" spans="2:18" ht="12.75">
      <c r="B43" s="45" t="s">
        <v>23</v>
      </c>
      <c r="C43" s="67"/>
      <c r="D43" s="68"/>
      <c r="E43" s="50" t="s">
        <v>124</v>
      </c>
      <c r="F43" s="47">
        <v>3113</v>
      </c>
      <c r="G43" s="47">
        <v>96</v>
      </c>
      <c r="H43" s="47">
        <v>1176</v>
      </c>
      <c r="I43" s="47">
        <v>361</v>
      </c>
      <c r="J43" s="47">
        <v>658</v>
      </c>
      <c r="K43" s="47">
        <v>177</v>
      </c>
      <c r="L43" s="47">
        <v>304</v>
      </c>
      <c r="M43" s="47">
        <v>561</v>
      </c>
      <c r="N43" s="47">
        <v>758</v>
      </c>
      <c r="O43" s="47">
        <v>797</v>
      </c>
      <c r="P43" s="47">
        <v>546</v>
      </c>
      <c r="Q43" s="47">
        <v>1494</v>
      </c>
      <c r="R43" s="47">
        <f t="shared" si="0"/>
        <v>10041</v>
      </c>
    </row>
    <row r="44" spans="2:18" ht="12.75">
      <c r="B44" s="45" t="s">
        <v>24</v>
      </c>
      <c r="C44" s="67"/>
      <c r="D44" s="68"/>
      <c r="E44" s="50" t="s">
        <v>125</v>
      </c>
      <c r="F44" s="47">
        <v>1139</v>
      </c>
      <c r="G44" s="47">
        <v>53</v>
      </c>
      <c r="H44" s="47">
        <v>293</v>
      </c>
      <c r="I44" s="47">
        <v>331</v>
      </c>
      <c r="J44" s="47">
        <v>1155</v>
      </c>
      <c r="K44" s="47">
        <v>148</v>
      </c>
      <c r="L44" s="47">
        <v>291</v>
      </c>
      <c r="M44" s="47">
        <v>603</v>
      </c>
      <c r="N44" s="47">
        <v>1241</v>
      </c>
      <c r="O44" s="47">
        <v>859</v>
      </c>
      <c r="P44" s="47">
        <v>216</v>
      </c>
      <c r="Q44" s="47">
        <v>648</v>
      </c>
      <c r="R44" s="47">
        <f t="shared" si="0"/>
        <v>6977</v>
      </c>
    </row>
    <row r="45" spans="2:18" ht="12.75">
      <c r="B45" s="48" t="s">
        <v>40</v>
      </c>
      <c r="C45" s="69"/>
      <c r="D45" s="69"/>
      <c r="E45" s="50" t="s">
        <v>126</v>
      </c>
      <c r="F45" s="50">
        <v>4000</v>
      </c>
      <c r="G45" s="46">
        <v>139</v>
      </c>
      <c r="H45" s="46">
        <v>1206</v>
      </c>
      <c r="I45" s="46">
        <v>639</v>
      </c>
      <c r="J45" s="46">
        <v>1668</v>
      </c>
      <c r="K45" s="46">
        <v>303</v>
      </c>
      <c r="L45" s="46">
        <v>538</v>
      </c>
      <c r="M45" s="46">
        <v>1067</v>
      </c>
      <c r="N45" s="46">
        <v>1602</v>
      </c>
      <c r="O45" s="46">
        <v>1579</v>
      </c>
      <c r="P45" s="46">
        <v>737</v>
      </c>
      <c r="Q45" s="46">
        <v>1884</v>
      </c>
      <c r="R45" s="47">
        <f t="shared" si="0"/>
        <v>15362</v>
      </c>
    </row>
    <row r="46" spans="2:18" ht="12.75">
      <c r="B46" s="48" t="s">
        <v>41</v>
      </c>
      <c r="C46" s="69"/>
      <c r="D46" s="69"/>
      <c r="E46" s="50" t="s">
        <v>127</v>
      </c>
      <c r="F46" s="50">
        <v>1992</v>
      </c>
      <c r="G46" s="46">
        <v>85</v>
      </c>
      <c r="H46" s="46">
        <v>579</v>
      </c>
      <c r="I46" s="46">
        <v>323</v>
      </c>
      <c r="J46" s="46">
        <v>893</v>
      </c>
      <c r="K46" s="46">
        <v>160</v>
      </c>
      <c r="L46" s="46">
        <v>288</v>
      </c>
      <c r="M46" s="46">
        <v>564</v>
      </c>
      <c r="N46" s="46">
        <v>931</v>
      </c>
      <c r="O46" s="46">
        <v>923</v>
      </c>
      <c r="P46" s="46">
        <v>378</v>
      </c>
      <c r="Q46" s="46">
        <v>926</v>
      </c>
      <c r="R46" s="47">
        <f t="shared" si="0"/>
        <v>8042</v>
      </c>
    </row>
    <row r="47" spans="2:18" ht="12.75">
      <c r="B47" s="48" t="s">
        <v>42</v>
      </c>
      <c r="C47" s="69"/>
      <c r="D47" s="69"/>
      <c r="E47" s="50" t="s">
        <v>128</v>
      </c>
      <c r="F47" s="50">
        <v>2008</v>
      </c>
      <c r="G47" s="46">
        <v>54</v>
      </c>
      <c r="H47" s="46">
        <v>627</v>
      </c>
      <c r="I47" s="46">
        <v>316</v>
      </c>
      <c r="J47" s="46">
        <v>775</v>
      </c>
      <c r="K47" s="46">
        <v>143</v>
      </c>
      <c r="L47" s="46">
        <v>250</v>
      </c>
      <c r="M47" s="46">
        <v>503</v>
      </c>
      <c r="N47" s="46">
        <v>671</v>
      </c>
      <c r="O47" s="46">
        <v>656</v>
      </c>
      <c r="P47" s="46">
        <v>359</v>
      </c>
      <c r="Q47" s="46">
        <v>958</v>
      </c>
      <c r="R47" s="47">
        <f t="shared" si="0"/>
        <v>7320</v>
      </c>
    </row>
    <row r="48" spans="2:18" ht="12.75">
      <c r="B48" s="48" t="s">
        <v>43</v>
      </c>
      <c r="C48" s="69"/>
      <c r="D48" s="69"/>
      <c r="E48" s="50" t="s">
        <v>129</v>
      </c>
      <c r="F48" s="50">
        <v>2908</v>
      </c>
      <c r="G48" s="46">
        <v>95</v>
      </c>
      <c r="H48" s="46">
        <v>939</v>
      </c>
      <c r="I48" s="46">
        <v>345</v>
      </c>
      <c r="J48" s="46">
        <v>606</v>
      </c>
      <c r="K48" s="46">
        <v>165</v>
      </c>
      <c r="L48" s="46">
        <v>270</v>
      </c>
      <c r="M48" s="46">
        <v>503</v>
      </c>
      <c r="N48" s="46">
        <v>542</v>
      </c>
      <c r="O48" s="46">
        <v>764</v>
      </c>
      <c r="P48" s="46">
        <v>484</v>
      </c>
      <c r="Q48" s="46">
        <v>1313</v>
      </c>
      <c r="R48" s="47">
        <f t="shared" si="0"/>
        <v>8934</v>
      </c>
    </row>
    <row r="49" spans="2:18" ht="12.75">
      <c r="B49" s="48" t="s">
        <v>44</v>
      </c>
      <c r="C49" s="69"/>
      <c r="D49" s="69"/>
      <c r="E49" s="50" t="s">
        <v>130</v>
      </c>
      <c r="F49" s="50">
        <v>1092</v>
      </c>
      <c r="G49" s="46">
        <v>44</v>
      </c>
      <c r="H49" s="46">
        <v>267</v>
      </c>
      <c r="I49" s="46">
        <v>294</v>
      </c>
      <c r="J49" s="46">
        <v>1062</v>
      </c>
      <c r="K49" s="46">
        <v>138</v>
      </c>
      <c r="L49" s="46">
        <v>268</v>
      </c>
      <c r="M49" s="46">
        <v>564</v>
      </c>
      <c r="N49" s="46">
        <v>1060</v>
      </c>
      <c r="O49" s="46">
        <v>815</v>
      </c>
      <c r="P49" s="46">
        <v>253</v>
      </c>
      <c r="Q49" s="46">
        <v>571</v>
      </c>
      <c r="R49" s="47">
        <f t="shared" si="0"/>
        <v>6428</v>
      </c>
    </row>
    <row r="50" spans="2:18" ht="12.75">
      <c r="B50" s="45" t="s">
        <v>25</v>
      </c>
      <c r="C50" s="67"/>
      <c r="D50" s="68"/>
      <c r="E50" s="46" t="s">
        <v>131</v>
      </c>
      <c r="F50" s="47">
        <v>2201</v>
      </c>
      <c r="G50" s="47">
        <v>68</v>
      </c>
      <c r="H50" s="47">
        <v>1000</v>
      </c>
      <c r="I50" s="47">
        <v>267</v>
      </c>
      <c r="J50" s="47">
        <v>279</v>
      </c>
      <c r="K50" s="47">
        <v>54</v>
      </c>
      <c r="L50" s="47">
        <v>306</v>
      </c>
      <c r="M50" s="47">
        <v>432</v>
      </c>
      <c r="N50" s="47">
        <v>519</v>
      </c>
      <c r="O50" s="47">
        <v>692</v>
      </c>
      <c r="P50" s="47">
        <v>286</v>
      </c>
      <c r="Q50" s="47">
        <v>1567</v>
      </c>
      <c r="R50" s="47">
        <f t="shared" si="0"/>
        <v>7671</v>
      </c>
    </row>
    <row r="51" spans="2:18" ht="12.75">
      <c r="B51" s="45" t="s">
        <v>26</v>
      </c>
      <c r="C51" s="67"/>
      <c r="D51" s="68"/>
      <c r="E51" s="46" t="s">
        <v>132</v>
      </c>
      <c r="F51" s="47">
        <v>999</v>
      </c>
      <c r="G51" s="47">
        <v>33</v>
      </c>
      <c r="H51" s="47">
        <v>490</v>
      </c>
      <c r="I51" s="47">
        <v>130</v>
      </c>
      <c r="J51" s="47">
        <v>113</v>
      </c>
      <c r="K51" s="47">
        <v>54</v>
      </c>
      <c r="L51" s="47">
        <v>136</v>
      </c>
      <c r="M51" s="47">
        <v>215</v>
      </c>
      <c r="N51" s="47">
        <v>246</v>
      </c>
      <c r="O51" s="47">
        <v>367</v>
      </c>
      <c r="P51" s="47">
        <v>115</v>
      </c>
      <c r="Q51" s="47">
        <v>736</v>
      </c>
      <c r="R51" s="47">
        <f t="shared" si="0"/>
        <v>3634</v>
      </c>
    </row>
    <row r="52" spans="2:18" ht="12.75">
      <c r="B52" s="45" t="s">
        <v>27</v>
      </c>
      <c r="C52" s="67"/>
      <c r="D52" s="68"/>
      <c r="E52" s="46" t="s">
        <v>133</v>
      </c>
      <c r="F52" s="47">
        <v>1202</v>
      </c>
      <c r="G52" s="47">
        <v>35</v>
      </c>
      <c r="H52" s="47">
        <v>510</v>
      </c>
      <c r="I52" s="47">
        <v>137</v>
      </c>
      <c r="J52" s="47">
        <v>166</v>
      </c>
      <c r="K52" s="47">
        <v>0</v>
      </c>
      <c r="L52" s="47">
        <v>170</v>
      </c>
      <c r="M52" s="47">
        <v>217</v>
      </c>
      <c r="N52" s="47">
        <v>273</v>
      </c>
      <c r="O52" s="47">
        <v>325</v>
      </c>
      <c r="P52" s="47">
        <v>171</v>
      </c>
      <c r="Q52" s="47">
        <v>831</v>
      </c>
      <c r="R52" s="47">
        <f t="shared" si="0"/>
        <v>4037</v>
      </c>
    </row>
    <row r="53" spans="2:18" ht="12.75">
      <c r="B53" s="45" t="s">
        <v>28</v>
      </c>
      <c r="C53" s="67"/>
      <c r="D53" s="68"/>
      <c r="E53" s="50" t="s">
        <v>134</v>
      </c>
      <c r="F53" s="47">
        <v>1749</v>
      </c>
      <c r="G53" s="47">
        <v>68</v>
      </c>
      <c r="H53" s="47">
        <v>637</v>
      </c>
      <c r="I53" s="47">
        <v>267</v>
      </c>
      <c r="J53" s="47">
        <v>145</v>
      </c>
      <c r="K53" s="47">
        <v>54</v>
      </c>
      <c r="L53" s="47">
        <v>0</v>
      </c>
      <c r="M53" s="47">
        <v>365</v>
      </c>
      <c r="N53" s="47">
        <v>394</v>
      </c>
      <c r="O53" s="47">
        <v>149</v>
      </c>
      <c r="P53" s="47">
        <v>286</v>
      </c>
      <c r="Q53" s="47">
        <v>1126</v>
      </c>
      <c r="R53" s="47">
        <f t="shared" si="0"/>
        <v>5240</v>
      </c>
    </row>
    <row r="54" spans="2:18" ht="12.75">
      <c r="B54" s="45" t="s">
        <v>29</v>
      </c>
      <c r="C54" s="67"/>
      <c r="D54" s="68"/>
      <c r="E54" s="50" t="s">
        <v>135</v>
      </c>
      <c r="F54" s="47">
        <v>452</v>
      </c>
      <c r="G54" s="47">
        <v>0</v>
      </c>
      <c r="H54" s="47">
        <v>363</v>
      </c>
      <c r="I54" s="47">
        <v>0</v>
      </c>
      <c r="J54" s="47">
        <v>134</v>
      </c>
      <c r="K54" s="47">
        <v>0</v>
      </c>
      <c r="L54" s="47">
        <v>306</v>
      </c>
      <c r="M54" s="47">
        <v>67</v>
      </c>
      <c r="N54" s="47">
        <v>125</v>
      </c>
      <c r="O54" s="47">
        <v>543</v>
      </c>
      <c r="P54" s="47">
        <v>0</v>
      </c>
      <c r="Q54" s="47">
        <v>441</v>
      </c>
      <c r="R54" s="47">
        <f t="shared" si="0"/>
        <v>2431</v>
      </c>
    </row>
    <row r="55" spans="2:18" ht="12.75">
      <c r="B55" s="48" t="s">
        <v>45</v>
      </c>
      <c r="C55" s="69"/>
      <c r="D55" s="69"/>
      <c r="E55" s="50" t="s">
        <v>136</v>
      </c>
      <c r="F55" s="50">
        <v>2098</v>
      </c>
      <c r="G55" s="46">
        <v>68</v>
      </c>
      <c r="H55" s="46">
        <v>564</v>
      </c>
      <c r="I55" s="46">
        <v>267</v>
      </c>
      <c r="J55" s="46">
        <v>272</v>
      </c>
      <c r="K55" s="46">
        <v>50</v>
      </c>
      <c r="L55" s="46">
        <v>255</v>
      </c>
      <c r="M55" s="46">
        <v>403</v>
      </c>
      <c r="N55" s="46">
        <v>368</v>
      </c>
      <c r="O55" s="46">
        <v>618</v>
      </c>
      <c r="P55" s="46">
        <v>371</v>
      </c>
      <c r="Q55" s="46">
        <v>1417</v>
      </c>
      <c r="R55" s="47">
        <f t="shared" si="0"/>
        <v>6751</v>
      </c>
    </row>
    <row r="56" spans="2:18" ht="12.75">
      <c r="B56" s="48" t="s">
        <v>46</v>
      </c>
      <c r="C56" s="69"/>
      <c r="D56" s="69"/>
      <c r="E56" s="50" t="s">
        <v>137</v>
      </c>
      <c r="F56" s="50">
        <v>939</v>
      </c>
      <c r="G56" s="46">
        <v>33</v>
      </c>
      <c r="H56" s="46">
        <v>243</v>
      </c>
      <c r="I56" s="46">
        <v>134</v>
      </c>
      <c r="J56" s="46">
        <v>110</v>
      </c>
      <c r="K56" s="46">
        <v>50</v>
      </c>
      <c r="L56" s="46">
        <v>127</v>
      </c>
      <c r="M56" s="46">
        <v>198</v>
      </c>
      <c r="N56" s="46">
        <v>190</v>
      </c>
      <c r="O56" s="46">
        <v>327</v>
      </c>
      <c r="P56" s="46">
        <v>169</v>
      </c>
      <c r="Q56" s="46">
        <v>706</v>
      </c>
      <c r="R56" s="47">
        <f t="shared" si="0"/>
        <v>3226</v>
      </c>
    </row>
    <row r="57" spans="2:18" ht="12.75">
      <c r="B57" s="48" t="s">
        <v>47</v>
      </c>
      <c r="C57" s="69"/>
      <c r="D57" s="69"/>
      <c r="E57" s="50" t="s">
        <v>138</v>
      </c>
      <c r="F57" s="50">
        <v>1159</v>
      </c>
      <c r="G57" s="46">
        <v>35</v>
      </c>
      <c r="H57" s="46">
        <v>321</v>
      </c>
      <c r="I57" s="46">
        <v>133</v>
      </c>
      <c r="J57" s="46">
        <v>162</v>
      </c>
      <c r="K57" s="46">
        <v>0</v>
      </c>
      <c r="L57" s="46">
        <v>128</v>
      </c>
      <c r="M57" s="46">
        <v>205</v>
      </c>
      <c r="N57" s="46">
        <v>178</v>
      </c>
      <c r="O57" s="46">
        <v>291</v>
      </c>
      <c r="P57" s="46">
        <v>202</v>
      </c>
      <c r="Q57" s="46">
        <v>711</v>
      </c>
      <c r="R57" s="47">
        <f t="shared" si="0"/>
        <v>3525</v>
      </c>
    </row>
    <row r="58" spans="2:18" ht="12.75">
      <c r="B58" s="48" t="s">
        <v>48</v>
      </c>
      <c r="C58" s="69"/>
      <c r="D58" s="69"/>
      <c r="E58" s="50" t="s">
        <v>139</v>
      </c>
      <c r="F58" s="50">
        <v>1682</v>
      </c>
      <c r="G58" s="46">
        <v>68</v>
      </c>
      <c r="H58" s="46">
        <v>564</v>
      </c>
      <c r="I58" s="46">
        <v>267</v>
      </c>
      <c r="J58" s="46">
        <v>142</v>
      </c>
      <c r="K58" s="46">
        <v>50</v>
      </c>
      <c r="L58" s="46">
        <v>0</v>
      </c>
      <c r="M58" s="46">
        <v>346</v>
      </c>
      <c r="N58" s="46">
        <v>252</v>
      </c>
      <c r="O58" s="46">
        <v>132</v>
      </c>
      <c r="P58" s="46">
        <v>371</v>
      </c>
      <c r="Q58" s="46">
        <v>909</v>
      </c>
      <c r="R58" s="47">
        <f t="shared" si="0"/>
        <v>4783</v>
      </c>
    </row>
    <row r="59" spans="2:18" ht="12.75">
      <c r="B59" s="48" t="s">
        <v>49</v>
      </c>
      <c r="C59" s="69"/>
      <c r="D59" s="69"/>
      <c r="E59" s="50" t="s">
        <v>140</v>
      </c>
      <c r="F59" s="50">
        <v>416</v>
      </c>
      <c r="G59" s="46">
        <v>0</v>
      </c>
      <c r="H59" s="46">
        <v>0</v>
      </c>
      <c r="I59" s="46">
        <v>0</v>
      </c>
      <c r="J59" s="46">
        <v>130</v>
      </c>
      <c r="K59" s="46">
        <v>0</v>
      </c>
      <c r="L59" s="46">
        <v>255</v>
      </c>
      <c r="M59" s="46">
        <v>57</v>
      </c>
      <c r="N59" s="46">
        <v>116</v>
      </c>
      <c r="O59" s="46">
        <v>486</v>
      </c>
      <c r="P59" s="46">
        <v>0</v>
      </c>
      <c r="Q59" s="46">
        <v>508</v>
      </c>
      <c r="R59" s="47">
        <f t="shared" si="0"/>
        <v>1968</v>
      </c>
    </row>
    <row r="60" spans="2:18" ht="12.75">
      <c r="B60" s="48" t="s">
        <v>50</v>
      </c>
      <c r="C60" s="69"/>
      <c r="D60" s="69"/>
      <c r="E60" s="50" t="s">
        <v>141</v>
      </c>
      <c r="F60" s="51">
        <f>SUM(F25/F20)*100</f>
        <v>96.72404219877846</v>
      </c>
      <c r="G60" s="51">
        <f aca="true" t="shared" si="1" ref="G60:Q60">SUM(G25/G20)*100</f>
        <v>88.54166666666666</v>
      </c>
      <c r="H60" s="51">
        <f t="shared" si="1"/>
        <v>94.1318814277072</v>
      </c>
      <c r="I60" s="51">
        <f t="shared" si="1"/>
        <v>97.1375807940905</v>
      </c>
      <c r="J60" s="51">
        <f t="shared" si="1"/>
        <v>94.46545204537642</v>
      </c>
      <c r="K60" s="51">
        <f t="shared" si="1"/>
        <v>88.53383458646617</v>
      </c>
      <c r="L60" s="51">
        <f t="shared" si="1"/>
        <v>96.77835051546391</v>
      </c>
      <c r="M60" s="51">
        <f t="shared" si="1"/>
        <v>92.16507177033493</v>
      </c>
      <c r="N60" s="51">
        <f t="shared" si="1"/>
        <v>102.08049113233288</v>
      </c>
      <c r="O60" s="51">
        <f t="shared" si="1"/>
        <v>91.16022099447514</v>
      </c>
      <c r="P60" s="51">
        <f t="shared" si="1"/>
        <v>112.45136186770428</v>
      </c>
      <c r="Q60" s="51">
        <f t="shared" si="1"/>
        <v>98.1556621172999</v>
      </c>
      <c r="R60" s="51">
        <f>SUM(R25/R20)*100</f>
        <v>96.33379516146222</v>
      </c>
    </row>
    <row r="61" spans="2:18" ht="12.75">
      <c r="B61" s="48" t="s">
        <v>51</v>
      </c>
      <c r="C61" s="69"/>
      <c r="D61" s="69"/>
      <c r="E61" s="50" t="s">
        <v>142</v>
      </c>
      <c r="F61" s="51">
        <f aca="true" t="shared" si="2" ref="F61:Q64">SUM(F26/F21)*100</f>
        <v>95.98214285714286</v>
      </c>
      <c r="G61" s="51">
        <f t="shared" si="2"/>
        <v>88.88888888888889</v>
      </c>
      <c r="H61" s="51">
        <f t="shared" si="2"/>
        <v>93.25</v>
      </c>
      <c r="I61" s="51">
        <f t="shared" si="2"/>
        <v>95.97806215722122</v>
      </c>
      <c r="J61" s="51">
        <f t="shared" si="2"/>
        <v>93.50033852403521</v>
      </c>
      <c r="K61" s="51">
        <f t="shared" si="2"/>
        <v>83.26848249027238</v>
      </c>
      <c r="L61" s="51">
        <f t="shared" si="2"/>
        <v>95.34313725490196</v>
      </c>
      <c r="M61" s="51">
        <f t="shared" si="2"/>
        <v>91.66666666666666</v>
      </c>
      <c r="N61" s="51">
        <f t="shared" si="2"/>
        <v>100.34223134839151</v>
      </c>
      <c r="O61" s="51">
        <f t="shared" si="2"/>
        <v>90.47619047619048</v>
      </c>
      <c r="P61" s="51">
        <f t="shared" si="2"/>
        <v>111.95219123505976</v>
      </c>
      <c r="Q61" s="51">
        <f t="shared" si="2"/>
        <v>96.8</v>
      </c>
      <c r="R61" s="51">
        <f>SUM(R26/R21)*100</f>
        <v>95.15872173266801</v>
      </c>
    </row>
    <row r="62" spans="2:18" ht="12.75">
      <c r="B62" s="48" t="s">
        <v>52</v>
      </c>
      <c r="C62" s="69"/>
      <c r="D62" s="69"/>
      <c r="E62" s="50" t="s">
        <v>143</v>
      </c>
      <c r="F62" s="51">
        <f t="shared" si="2"/>
        <v>97.45856353591161</v>
      </c>
      <c r="G62" s="51">
        <f t="shared" si="2"/>
        <v>88.17204301075269</v>
      </c>
      <c r="H62" s="51">
        <f t="shared" si="2"/>
        <v>94.95896834701055</v>
      </c>
      <c r="I62" s="51">
        <f t="shared" si="2"/>
        <v>98.32089552238806</v>
      </c>
      <c r="J62" s="51">
        <f t="shared" si="2"/>
        <v>95.4608938547486</v>
      </c>
      <c r="K62" s="51">
        <f t="shared" si="2"/>
        <v>93.45454545454545</v>
      </c>
      <c r="L62" s="51">
        <f t="shared" si="2"/>
        <v>98.36956521739131</v>
      </c>
      <c r="M62" s="51">
        <f t="shared" si="2"/>
        <v>92.66826923076923</v>
      </c>
      <c r="N62" s="51">
        <f t="shared" si="2"/>
        <v>103.80693405846364</v>
      </c>
      <c r="O62" s="51">
        <f t="shared" si="2"/>
        <v>91.8616480162767</v>
      </c>
      <c r="P62" s="51">
        <f t="shared" si="2"/>
        <v>112.92775665399239</v>
      </c>
      <c r="Q62" s="51">
        <f t="shared" si="2"/>
        <v>99.55089820359282</v>
      </c>
      <c r="R62" s="51">
        <f>SUM(R27/R22)*100</f>
        <v>97.51792018829572</v>
      </c>
    </row>
    <row r="63" spans="2:18" ht="12.75">
      <c r="B63" s="48" t="s">
        <v>53</v>
      </c>
      <c r="C63" s="69"/>
      <c r="D63" s="69"/>
      <c r="E63" s="50" t="s">
        <v>144</v>
      </c>
      <c r="F63" s="51">
        <f t="shared" si="2"/>
        <v>93.13893653516296</v>
      </c>
      <c r="G63" s="51">
        <f t="shared" si="2"/>
        <v>88.09523809523809</v>
      </c>
      <c r="H63" s="51">
        <f t="shared" si="2"/>
        <v>98.24046920821115</v>
      </c>
      <c r="I63" s="51">
        <f t="shared" si="2"/>
        <v>99.16666666666667</v>
      </c>
      <c r="J63" s="51">
        <f t="shared" si="2"/>
        <v>97.19626168224299</v>
      </c>
      <c r="K63" s="51">
        <f t="shared" si="2"/>
        <v>102.9126213592233</v>
      </c>
      <c r="L63" s="51">
        <f t="shared" si="2"/>
        <v>86.04651162790698</v>
      </c>
      <c r="M63" s="51">
        <f t="shared" si="2"/>
        <v>110.37735849056605</v>
      </c>
      <c r="N63" s="51">
        <f t="shared" si="2"/>
        <v>106.66666666666667</v>
      </c>
      <c r="O63" s="51">
        <f t="shared" si="2"/>
        <v>90.78947368421053</v>
      </c>
      <c r="P63" s="51">
        <f t="shared" si="2"/>
        <v>82.05128205128204</v>
      </c>
      <c r="Q63" s="51">
        <f t="shared" si="2"/>
        <v>95.69672131147541</v>
      </c>
      <c r="R63" s="51">
        <f>SUM(R28/R23)*100</f>
        <v>96.35119726339795</v>
      </c>
    </row>
    <row r="64" spans="2:18" ht="12.75">
      <c r="B64" s="48" t="s">
        <v>54</v>
      </c>
      <c r="C64" s="69"/>
      <c r="D64" s="69"/>
      <c r="E64" s="50" t="s">
        <v>145</v>
      </c>
      <c r="F64" s="51">
        <f t="shared" si="2"/>
        <v>98.44006568144499</v>
      </c>
      <c r="G64" s="51">
        <f t="shared" si="2"/>
        <v>88.66666666666667</v>
      </c>
      <c r="H64" s="51">
        <f t="shared" si="2"/>
        <v>91.24613800205972</v>
      </c>
      <c r="I64" s="51">
        <f t="shared" si="2"/>
        <v>96.88473520249221</v>
      </c>
      <c r="J64" s="51">
        <f t="shared" si="2"/>
        <v>94.36117059243398</v>
      </c>
      <c r="K64" s="51">
        <f t="shared" si="2"/>
        <v>85.08158508158508</v>
      </c>
      <c r="L64" s="51">
        <f t="shared" si="2"/>
        <v>97.40791268758527</v>
      </c>
      <c r="M64" s="51">
        <f t="shared" si="2"/>
        <v>90.9323116219668</v>
      </c>
      <c r="N64" s="51">
        <f t="shared" si="2"/>
        <v>101.93525686136525</v>
      </c>
      <c r="O64" s="51">
        <f t="shared" si="2"/>
        <v>91.20816789563244</v>
      </c>
      <c r="P64" s="51">
        <f t="shared" si="2"/>
        <v>114.94736842105264</v>
      </c>
      <c r="Q64" s="51">
        <f t="shared" si="2"/>
        <v>98.69545659019343</v>
      </c>
      <c r="R64" s="51">
        <f>SUM(R29/R24)*100</f>
        <v>96.33095754570809</v>
      </c>
    </row>
    <row r="65" spans="2:18" ht="12.75">
      <c r="B65" s="48" t="s">
        <v>55</v>
      </c>
      <c r="C65" s="69"/>
      <c r="D65" s="69"/>
      <c r="E65" s="50" t="s">
        <v>146</v>
      </c>
      <c r="F65" s="51">
        <f>SUM((F20-F25)/F20)*100</f>
        <v>3.2759578012215433</v>
      </c>
      <c r="G65" s="51">
        <f aca="true" t="shared" si="3" ref="G65:Q65">SUM((G20-G25)/G20)*100</f>
        <v>11.458333333333332</v>
      </c>
      <c r="H65" s="51">
        <f t="shared" si="3"/>
        <v>5.8681185722928015</v>
      </c>
      <c r="I65" s="51">
        <f t="shared" si="3"/>
        <v>2.862419205909511</v>
      </c>
      <c r="J65" s="51">
        <f t="shared" si="3"/>
        <v>5.534547954623582</v>
      </c>
      <c r="K65" s="51">
        <f t="shared" si="3"/>
        <v>11.466165413533833</v>
      </c>
      <c r="L65" s="51">
        <f t="shared" si="3"/>
        <v>3.221649484536082</v>
      </c>
      <c r="M65" s="51">
        <f t="shared" si="3"/>
        <v>7.834928229665072</v>
      </c>
      <c r="N65" s="51">
        <f t="shared" si="3"/>
        <v>-2.0804911323328787</v>
      </c>
      <c r="O65" s="51">
        <f t="shared" si="3"/>
        <v>8.83977900552486</v>
      </c>
      <c r="P65" s="51">
        <f t="shared" si="3"/>
        <v>-12.45136186770428</v>
      </c>
      <c r="Q65" s="51">
        <f t="shared" si="3"/>
        <v>1.8443378827001107</v>
      </c>
      <c r="R65" s="51">
        <f>SUM((R20-R25)/R20)*100</f>
        <v>3.666204838537781</v>
      </c>
    </row>
    <row r="66" spans="2:18" ht="12.75">
      <c r="B66" s="48" t="s">
        <v>56</v>
      </c>
      <c r="C66" s="69"/>
      <c r="D66" s="69"/>
      <c r="E66" s="50" t="s">
        <v>147</v>
      </c>
      <c r="F66" s="51">
        <f aca="true" t="shared" si="4" ref="F66:Q69">SUM((F21-F26)/F21)*100</f>
        <v>4.017857142857143</v>
      </c>
      <c r="G66" s="51">
        <f t="shared" si="4"/>
        <v>11.11111111111111</v>
      </c>
      <c r="H66" s="51">
        <f t="shared" si="4"/>
        <v>6.75</v>
      </c>
      <c r="I66" s="51">
        <f t="shared" si="4"/>
        <v>4.021937842778794</v>
      </c>
      <c r="J66" s="51">
        <f t="shared" si="4"/>
        <v>6.4996614759647935</v>
      </c>
      <c r="K66" s="51">
        <f t="shared" si="4"/>
        <v>16.731517509727624</v>
      </c>
      <c r="L66" s="51">
        <f t="shared" si="4"/>
        <v>4.6568627450980395</v>
      </c>
      <c r="M66" s="51">
        <f t="shared" si="4"/>
        <v>8.333333333333332</v>
      </c>
      <c r="N66" s="51">
        <f t="shared" si="4"/>
        <v>-0.34223134839151265</v>
      </c>
      <c r="O66" s="51">
        <f t="shared" si="4"/>
        <v>9.523809523809524</v>
      </c>
      <c r="P66" s="51">
        <f t="shared" si="4"/>
        <v>-11.952191235059761</v>
      </c>
      <c r="Q66" s="51">
        <f t="shared" si="4"/>
        <v>3.2</v>
      </c>
      <c r="R66" s="51">
        <f>SUM((R21-R26)/R21)*100</f>
        <v>4.8412782673319885</v>
      </c>
    </row>
    <row r="67" spans="2:18" ht="12.75">
      <c r="B67" s="48" t="s">
        <v>57</v>
      </c>
      <c r="C67" s="69"/>
      <c r="D67" s="69"/>
      <c r="E67" s="50" t="s">
        <v>148</v>
      </c>
      <c r="F67" s="51">
        <f t="shared" si="4"/>
        <v>2.541436464088398</v>
      </c>
      <c r="G67" s="51">
        <f t="shared" si="4"/>
        <v>11.827956989247312</v>
      </c>
      <c r="H67" s="51">
        <f t="shared" si="4"/>
        <v>5.041031652989449</v>
      </c>
      <c r="I67" s="51">
        <f t="shared" si="4"/>
        <v>1.6791044776119404</v>
      </c>
      <c r="J67" s="51">
        <f t="shared" si="4"/>
        <v>4.539106145251397</v>
      </c>
      <c r="K67" s="51">
        <f t="shared" si="4"/>
        <v>6.545454545454546</v>
      </c>
      <c r="L67" s="51">
        <f t="shared" si="4"/>
        <v>1.6304347826086956</v>
      </c>
      <c r="M67" s="51">
        <f t="shared" si="4"/>
        <v>7.331730769230769</v>
      </c>
      <c r="N67" s="51">
        <f t="shared" si="4"/>
        <v>-3.8069340584636304</v>
      </c>
      <c r="O67" s="51">
        <f t="shared" si="4"/>
        <v>8.138351983723297</v>
      </c>
      <c r="P67" s="51">
        <f t="shared" si="4"/>
        <v>-12.927756653992395</v>
      </c>
      <c r="Q67" s="51">
        <f t="shared" si="4"/>
        <v>0.4491017964071856</v>
      </c>
      <c r="R67" s="51">
        <f>SUM((R22-R27)/R22)*100</f>
        <v>2.48207981170429</v>
      </c>
    </row>
    <row r="68" spans="2:18" ht="12.75">
      <c r="B68" s="48" t="s">
        <v>58</v>
      </c>
      <c r="C68" s="69"/>
      <c r="D68" s="69"/>
      <c r="E68" s="50" t="s">
        <v>149</v>
      </c>
      <c r="F68" s="51">
        <f t="shared" si="4"/>
        <v>6.86106346483705</v>
      </c>
      <c r="G68" s="51">
        <f t="shared" si="4"/>
        <v>11.904761904761903</v>
      </c>
      <c r="H68" s="51">
        <f t="shared" si="4"/>
        <v>1.7595307917888565</v>
      </c>
      <c r="I68" s="51">
        <f t="shared" si="4"/>
        <v>0.8333333333333334</v>
      </c>
      <c r="J68" s="51">
        <f t="shared" si="4"/>
        <v>2.803738317757009</v>
      </c>
      <c r="K68" s="51">
        <f t="shared" si="4"/>
        <v>-2.912621359223301</v>
      </c>
      <c r="L68" s="51">
        <f t="shared" si="4"/>
        <v>13.953488372093023</v>
      </c>
      <c r="M68" s="51">
        <f t="shared" si="4"/>
        <v>-10.377358490566039</v>
      </c>
      <c r="N68" s="51">
        <f t="shared" si="4"/>
        <v>-6.666666666666667</v>
      </c>
      <c r="O68" s="51">
        <f t="shared" si="4"/>
        <v>9.210526315789473</v>
      </c>
      <c r="P68" s="51">
        <f t="shared" si="4"/>
        <v>17.94871794871795</v>
      </c>
      <c r="Q68" s="51">
        <f t="shared" si="4"/>
        <v>4.30327868852459</v>
      </c>
      <c r="R68" s="51">
        <f>SUM((R23-R28)/R23)*100</f>
        <v>3.6488027366020526</v>
      </c>
    </row>
    <row r="69" spans="2:18" ht="12.75">
      <c r="B69" s="48" t="s">
        <v>59</v>
      </c>
      <c r="C69" s="69"/>
      <c r="D69" s="69"/>
      <c r="E69" s="50" t="s">
        <v>150</v>
      </c>
      <c r="F69" s="51">
        <f t="shared" si="4"/>
        <v>1.5599343185550083</v>
      </c>
      <c r="G69" s="51">
        <f t="shared" si="4"/>
        <v>11.333333333333332</v>
      </c>
      <c r="H69" s="51">
        <f t="shared" si="4"/>
        <v>8.753861997940268</v>
      </c>
      <c r="I69" s="51">
        <f t="shared" si="4"/>
        <v>3.115264797507788</v>
      </c>
      <c r="J69" s="51">
        <f t="shared" si="4"/>
        <v>5.638829407566024</v>
      </c>
      <c r="K69" s="51">
        <f t="shared" si="4"/>
        <v>14.918414918414918</v>
      </c>
      <c r="L69" s="51">
        <f t="shared" si="4"/>
        <v>2.592087312414734</v>
      </c>
      <c r="M69" s="51">
        <f t="shared" si="4"/>
        <v>9.067688378033207</v>
      </c>
      <c r="N69" s="51">
        <f t="shared" si="4"/>
        <v>-1.935256861365236</v>
      </c>
      <c r="O69" s="51">
        <f t="shared" si="4"/>
        <v>8.791832104367556</v>
      </c>
      <c r="P69" s="51">
        <f t="shared" si="4"/>
        <v>-14.947368421052632</v>
      </c>
      <c r="Q69" s="51">
        <f t="shared" si="4"/>
        <v>1.3045434098065678</v>
      </c>
      <c r="R69" s="51">
        <f>SUM((R24-R29)/R24)*100</f>
        <v>3.669042454291912</v>
      </c>
    </row>
    <row r="70" spans="2:18" ht="12.75">
      <c r="B70" s="48" t="s">
        <v>60</v>
      </c>
      <c r="C70" s="69"/>
      <c r="D70" s="69"/>
      <c r="E70" s="50" t="s">
        <v>151</v>
      </c>
      <c r="F70" s="51">
        <f>SUM(F35/F30)*100</f>
        <v>93.00727566693614</v>
      </c>
      <c r="G70" s="51">
        <f aca="true" t="shared" si="5" ref="G70:Q70">SUM(G35/G30)*100</f>
        <v>93.80733944954129</v>
      </c>
      <c r="H70" s="51">
        <f t="shared" si="5"/>
        <v>90.84222670897029</v>
      </c>
      <c r="I70" s="51">
        <f t="shared" si="5"/>
        <v>90.05753326141675</v>
      </c>
      <c r="J70" s="51">
        <f t="shared" si="5"/>
        <v>89.61848652977179</v>
      </c>
      <c r="K70" s="51">
        <f t="shared" si="5"/>
        <v>89.46914113077256</v>
      </c>
      <c r="L70" s="51">
        <f t="shared" si="5"/>
        <v>93.23697845650395</v>
      </c>
      <c r="M70" s="51">
        <f t="shared" si="5"/>
        <v>91.18396663577386</v>
      </c>
      <c r="N70" s="51">
        <f t="shared" si="5"/>
        <v>90.9071670428894</v>
      </c>
      <c r="O70" s="51">
        <f t="shared" si="5"/>
        <v>90.805806858826</v>
      </c>
      <c r="P70" s="51">
        <f t="shared" si="5"/>
        <v>91.17582175159939</v>
      </c>
      <c r="Q70" s="51">
        <f t="shared" si="5"/>
        <v>90.0983814662012</v>
      </c>
      <c r="R70" s="51">
        <f>SUM(R35/R30)*100</f>
        <v>90.80369321162523</v>
      </c>
    </row>
    <row r="71" spans="2:18" ht="12.75">
      <c r="B71" s="48" t="s">
        <v>61</v>
      </c>
      <c r="C71" s="69"/>
      <c r="D71" s="69"/>
      <c r="E71" s="50" t="s">
        <v>152</v>
      </c>
      <c r="F71" s="51">
        <f>SUM(F36/F31)*100</f>
        <v>93.06750065155069</v>
      </c>
      <c r="G71" s="51">
        <f aca="true" t="shared" si="6" ref="G71:Q71">SUM(G36/G31)*100</f>
        <v>92.56756756756756</v>
      </c>
      <c r="H71" s="51">
        <f t="shared" si="6"/>
        <v>91.02455546147333</v>
      </c>
      <c r="I71" s="51">
        <f t="shared" si="6"/>
        <v>89.9283031751451</v>
      </c>
      <c r="J71" s="51">
        <f t="shared" si="6"/>
        <v>89.54391337635349</v>
      </c>
      <c r="K71" s="51">
        <f t="shared" si="6"/>
        <v>89.23327895595432</v>
      </c>
      <c r="L71" s="51">
        <f t="shared" si="6"/>
        <v>93.14922995220392</v>
      </c>
      <c r="M71" s="51">
        <f t="shared" si="6"/>
        <v>90.21861618210502</v>
      </c>
      <c r="N71" s="51">
        <f t="shared" si="6"/>
        <v>89.81039421634156</v>
      </c>
      <c r="O71" s="51">
        <f t="shared" si="6"/>
        <v>90.51124197002142</v>
      </c>
      <c r="P71" s="51">
        <f t="shared" si="6"/>
        <v>89.7039897039897</v>
      </c>
      <c r="Q71" s="51">
        <f t="shared" si="6"/>
        <v>89.9757966922146</v>
      </c>
      <c r="R71" s="51">
        <f>SUM(R36/R31)*100</f>
        <v>90.39851415189567</v>
      </c>
    </row>
    <row r="72" spans="2:18" ht="12.75">
      <c r="B72" s="48" t="s">
        <v>62</v>
      </c>
      <c r="C72" s="69"/>
      <c r="D72" s="69"/>
      <c r="E72" s="50" t="s">
        <v>153</v>
      </c>
      <c r="F72" s="51">
        <f aca="true" t="shared" si="7" ref="F72:Q74">SUM(F37/F32)*100</f>
        <v>92.94281729428174</v>
      </c>
      <c r="G72" s="51">
        <f t="shared" si="7"/>
        <v>95.09345794392523</v>
      </c>
      <c r="H72" s="51">
        <f t="shared" si="7"/>
        <v>90.65172515482158</v>
      </c>
      <c r="I72" s="51">
        <f t="shared" si="7"/>
        <v>90.20129130269655</v>
      </c>
      <c r="J72" s="51">
        <f t="shared" si="7"/>
        <v>89.70023980815348</v>
      </c>
      <c r="K72" s="51">
        <f t="shared" si="7"/>
        <v>89.73418881759854</v>
      </c>
      <c r="L72" s="51">
        <f t="shared" si="7"/>
        <v>93.32959641255604</v>
      </c>
      <c r="M72" s="51">
        <f t="shared" si="7"/>
        <v>92.20500595947556</v>
      </c>
      <c r="N72" s="51">
        <f t="shared" si="7"/>
        <v>92.081811541271</v>
      </c>
      <c r="O72" s="51">
        <f t="shared" si="7"/>
        <v>91.13010166494769</v>
      </c>
      <c r="P72" s="51">
        <f t="shared" si="7"/>
        <v>92.7338782924614</v>
      </c>
      <c r="Q72" s="51">
        <f t="shared" si="7"/>
        <v>90.23359288097886</v>
      </c>
      <c r="R72" s="51">
        <f>SUM(R37/R32)*100</f>
        <v>91.24213561691717</v>
      </c>
    </row>
    <row r="73" spans="2:18" ht="12.75">
      <c r="B73" s="48" t="s">
        <v>63</v>
      </c>
      <c r="C73" s="69"/>
      <c r="D73" s="69"/>
      <c r="E73" s="50" t="s">
        <v>154</v>
      </c>
      <c r="F73" s="51">
        <f t="shared" si="7"/>
        <v>97.04935622317596</v>
      </c>
      <c r="G73" s="51">
        <f t="shared" si="7"/>
        <v>98.9010989010989</v>
      </c>
      <c r="H73" s="51">
        <f t="shared" si="7"/>
        <v>97.49847467968273</v>
      </c>
      <c r="I73" s="51">
        <f t="shared" si="7"/>
        <v>94.78957915831663</v>
      </c>
      <c r="J73" s="51">
        <f t="shared" si="7"/>
        <v>96.37155297532655</v>
      </c>
      <c r="K73" s="51">
        <f t="shared" si="7"/>
        <v>96.96969696969697</v>
      </c>
      <c r="L73" s="51">
        <f t="shared" si="7"/>
        <v>93.86973180076629</v>
      </c>
      <c r="M73" s="51">
        <f t="shared" si="7"/>
        <v>94.02985074626866</v>
      </c>
      <c r="N73" s="51">
        <f t="shared" si="7"/>
        <v>96.54377880184332</v>
      </c>
      <c r="O73" s="51">
        <f t="shared" si="7"/>
        <v>93.7769562538509</v>
      </c>
      <c r="P73" s="51">
        <f t="shared" si="7"/>
        <v>95.53140096618358</v>
      </c>
      <c r="Q73" s="51">
        <f t="shared" si="7"/>
        <v>95.00901984365603</v>
      </c>
      <c r="R73" s="51">
        <f>SUM(R38/R33)*100</f>
        <v>95.793516957092</v>
      </c>
    </row>
    <row r="74" spans="2:18" ht="12.75">
      <c r="B74" s="48" t="s">
        <v>64</v>
      </c>
      <c r="C74" s="69"/>
      <c r="D74" s="69"/>
      <c r="E74" s="50" t="s">
        <v>155</v>
      </c>
      <c r="F74" s="51">
        <f t="shared" si="7"/>
        <v>91.65167326376394</v>
      </c>
      <c r="G74" s="51">
        <f t="shared" si="7"/>
        <v>92.46376811594203</v>
      </c>
      <c r="H74" s="51">
        <f t="shared" si="7"/>
        <v>88.78186968838527</v>
      </c>
      <c r="I74" s="51">
        <f t="shared" si="7"/>
        <v>89.59115149121074</v>
      </c>
      <c r="J74" s="51">
        <f t="shared" si="7"/>
        <v>89.34143146361797</v>
      </c>
      <c r="K74" s="51">
        <f t="shared" si="7"/>
        <v>87.92295679333681</v>
      </c>
      <c r="L74" s="51">
        <f t="shared" si="7"/>
        <v>93.13195548489666</v>
      </c>
      <c r="M74" s="51">
        <f t="shared" si="7"/>
        <v>91.06906110642402</v>
      </c>
      <c r="N74" s="51">
        <f t="shared" si="7"/>
        <v>90.72915150633095</v>
      </c>
      <c r="O74" s="51">
        <f t="shared" si="7"/>
        <v>90.42418486862931</v>
      </c>
      <c r="P74" s="51">
        <f t="shared" si="7"/>
        <v>90.20242914979757</v>
      </c>
      <c r="Q74" s="51">
        <f t="shared" si="7"/>
        <v>89.05006418485237</v>
      </c>
      <c r="R74" s="51">
        <f>SUM(R39/R34)*100</f>
        <v>90.17439387494683</v>
      </c>
    </row>
    <row r="75" spans="2:18" ht="12.75">
      <c r="B75" s="48" t="s">
        <v>65</v>
      </c>
      <c r="C75" s="69"/>
      <c r="D75" s="69"/>
      <c r="E75" s="50" t="s">
        <v>156</v>
      </c>
      <c r="F75" s="51">
        <f>SUM((F30-F35)/F30)*100</f>
        <v>6.992724333063864</v>
      </c>
      <c r="G75" s="51">
        <f aca="true" t="shared" si="8" ref="G75:Q75">SUM((G30-G35)/G30)*100</f>
        <v>6.192660550458716</v>
      </c>
      <c r="H75" s="51">
        <f t="shared" si="8"/>
        <v>9.157773291029708</v>
      </c>
      <c r="I75" s="51">
        <f t="shared" si="8"/>
        <v>9.942466738583242</v>
      </c>
      <c r="J75" s="51">
        <f t="shared" si="8"/>
        <v>10.381513470228223</v>
      </c>
      <c r="K75" s="51">
        <f t="shared" si="8"/>
        <v>10.53085886922745</v>
      </c>
      <c r="L75" s="51">
        <f t="shared" si="8"/>
        <v>6.763021543496047</v>
      </c>
      <c r="M75" s="51">
        <f t="shared" si="8"/>
        <v>8.816033364226135</v>
      </c>
      <c r="N75" s="51">
        <f t="shared" si="8"/>
        <v>9.092832957110609</v>
      </c>
      <c r="O75" s="51">
        <f t="shared" si="8"/>
        <v>9.194193141173995</v>
      </c>
      <c r="P75" s="51">
        <f t="shared" si="8"/>
        <v>8.824178248400617</v>
      </c>
      <c r="Q75" s="51">
        <f t="shared" si="8"/>
        <v>9.901618533798793</v>
      </c>
      <c r="R75" s="51">
        <f>SUM((R30-R35)/R30)*100</f>
        <v>9.196306788374777</v>
      </c>
    </row>
    <row r="76" spans="2:18" ht="12.75">
      <c r="B76" s="48" t="s">
        <v>66</v>
      </c>
      <c r="C76" s="69"/>
      <c r="D76" s="69"/>
      <c r="E76" s="50" t="s">
        <v>157</v>
      </c>
      <c r="F76" s="51">
        <f aca="true" t="shared" si="9" ref="F76:Q79">SUM((F31-F36)/F31)*100</f>
        <v>6.93249934844931</v>
      </c>
      <c r="G76" s="51">
        <f t="shared" si="9"/>
        <v>7.4324324324324325</v>
      </c>
      <c r="H76" s="51">
        <f t="shared" si="9"/>
        <v>8.975444538526672</v>
      </c>
      <c r="I76" s="51">
        <f t="shared" si="9"/>
        <v>10.071696824854898</v>
      </c>
      <c r="J76" s="51">
        <f t="shared" si="9"/>
        <v>10.456086623646506</v>
      </c>
      <c r="K76" s="51">
        <f t="shared" si="9"/>
        <v>10.766721044045676</v>
      </c>
      <c r="L76" s="51">
        <f t="shared" si="9"/>
        <v>6.85077004779607</v>
      </c>
      <c r="M76" s="51">
        <f t="shared" si="9"/>
        <v>9.781383817894975</v>
      </c>
      <c r="N76" s="51">
        <f t="shared" si="9"/>
        <v>10.189605783658436</v>
      </c>
      <c r="O76" s="51">
        <f t="shared" si="9"/>
        <v>9.488758029978586</v>
      </c>
      <c r="P76" s="51">
        <f t="shared" si="9"/>
        <v>10.296010296010296</v>
      </c>
      <c r="Q76" s="51">
        <f t="shared" si="9"/>
        <v>10.024203307785397</v>
      </c>
      <c r="R76" s="51">
        <f>SUM((R31-R36)/R31)*100</f>
        <v>9.601485848104332</v>
      </c>
    </row>
    <row r="77" spans="2:18" ht="12.75">
      <c r="B77" s="48" t="s">
        <v>67</v>
      </c>
      <c r="C77" s="69"/>
      <c r="D77" s="69"/>
      <c r="E77" s="50" t="s">
        <v>158</v>
      </c>
      <c r="F77" s="51">
        <f t="shared" si="9"/>
        <v>7.0571827057182706</v>
      </c>
      <c r="G77" s="51">
        <f t="shared" si="9"/>
        <v>4.906542056074766</v>
      </c>
      <c r="H77" s="51">
        <f t="shared" si="9"/>
        <v>9.348274845178413</v>
      </c>
      <c r="I77" s="51">
        <f t="shared" si="9"/>
        <v>9.798708697303455</v>
      </c>
      <c r="J77" s="51">
        <f t="shared" si="9"/>
        <v>10.299760191846524</v>
      </c>
      <c r="K77" s="51">
        <f t="shared" si="9"/>
        <v>10.265811182401468</v>
      </c>
      <c r="L77" s="51">
        <f t="shared" si="9"/>
        <v>6.670403587443946</v>
      </c>
      <c r="M77" s="51">
        <f t="shared" si="9"/>
        <v>7.794994040524434</v>
      </c>
      <c r="N77" s="51">
        <f t="shared" si="9"/>
        <v>7.918188458728999</v>
      </c>
      <c r="O77" s="51">
        <f t="shared" si="9"/>
        <v>8.869898335052307</v>
      </c>
      <c r="P77" s="51">
        <f t="shared" si="9"/>
        <v>7.266121707538602</v>
      </c>
      <c r="Q77" s="51">
        <f t="shared" si="9"/>
        <v>9.766407119021135</v>
      </c>
      <c r="R77" s="51">
        <f>SUM((R32-R37)/R32)*100</f>
        <v>8.757864383082838</v>
      </c>
    </row>
    <row r="78" spans="2:18" ht="12.75">
      <c r="B78" s="48" t="s">
        <v>68</v>
      </c>
      <c r="C78" s="69"/>
      <c r="D78" s="69"/>
      <c r="E78" s="50" t="s">
        <v>159</v>
      </c>
      <c r="F78" s="51">
        <f t="shared" si="9"/>
        <v>2.9506437768240343</v>
      </c>
      <c r="G78" s="51">
        <f t="shared" si="9"/>
        <v>1.098901098901099</v>
      </c>
      <c r="H78" s="51">
        <f t="shared" si="9"/>
        <v>2.501525320317267</v>
      </c>
      <c r="I78" s="51">
        <f t="shared" si="9"/>
        <v>5.210420841683367</v>
      </c>
      <c r="J78" s="51">
        <f t="shared" si="9"/>
        <v>3.6284470246734397</v>
      </c>
      <c r="K78" s="51">
        <f t="shared" si="9"/>
        <v>3.0303030303030303</v>
      </c>
      <c r="L78" s="51">
        <f t="shared" si="9"/>
        <v>6.130268199233716</v>
      </c>
      <c r="M78" s="51">
        <f t="shared" si="9"/>
        <v>5.970149253731343</v>
      </c>
      <c r="N78" s="51">
        <f t="shared" si="9"/>
        <v>3.4562211981566824</v>
      </c>
      <c r="O78" s="51">
        <f t="shared" si="9"/>
        <v>6.223043746149107</v>
      </c>
      <c r="P78" s="51">
        <f t="shared" si="9"/>
        <v>4.4685990338164245</v>
      </c>
      <c r="Q78" s="51">
        <f t="shared" si="9"/>
        <v>4.990980156343957</v>
      </c>
      <c r="R78" s="51">
        <f>SUM((R33-R38)/R33)*100</f>
        <v>4.206483042908</v>
      </c>
    </row>
    <row r="79" spans="2:18" ht="12.75">
      <c r="B79" s="48" t="s">
        <v>69</v>
      </c>
      <c r="C79" s="69"/>
      <c r="D79" s="69"/>
      <c r="E79" s="50" t="s">
        <v>160</v>
      </c>
      <c r="F79" s="51">
        <f t="shared" si="9"/>
        <v>8.348326736236055</v>
      </c>
      <c r="G79" s="51">
        <f t="shared" si="9"/>
        <v>7.536231884057972</v>
      </c>
      <c r="H79" s="51">
        <f t="shared" si="9"/>
        <v>11.21813031161473</v>
      </c>
      <c r="I79" s="51">
        <f t="shared" si="9"/>
        <v>10.408848508789255</v>
      </c>
      <c r="J79" s="51">
        <f t="shared" si="9"/>
        <v>10.658568536382042</v>
      </c>
      <c r="K79" s="51">
        <f t="shared" si="9"/>
        <v>12.077043206663197</v>
      </c>
      <c r="L79" s="51">
        <f t="shared" si="9"/>
        <v>6.868044515103339</v>
      </c>
      <c r="M79" s="51">
        <f t="shared" si="9"/>
        <v>8.930938893575991</v>
      </c>
      <c r="N79" s="51">
        <f t="shared" si="9"/>
        <v>9.270848493669044</v>
      </c>
      <c r="O79" s="51">
        <f t="shared" si="9"/>
        <v>9.575815131370687</v>
      </c>
      <c r="P79" s="51">
        <f t="shared" si="9"/>
        <v>9.79757085020243</v>
      </c>
      <c r="Q79" s="51">
        <f t="shared" si="9"/>
        <v>10.949935815147626</v>
      </c>
      <c r="R79" s="51">
        <f>SUM((R34-R39)/R34)*100</f>
        <v>9.825606125053168</v>
      </c>
    </row>
    <row r="80" spans="2:18" ht="12.75">
      <c r="B80" s="48" t="s">
        <v>70</v>
      </c>
      <c r="C80" s="69"/>
      <c r="D80" s="69"/>
      <c r="E80" s="50" t="s">
        <v>161</v>
      </c>
      <c r="F80" s="51">
        <f>SUM(F45/F40)*100</f>
        <v>94.0733772342427</v>
      </c>
      <c r="G80" s="51">
        <f aca="true" t="shared" si="10" ref="G80:Q80">SUM(G45/G40)*100</f>
        <v>93.28859060402685</v>
      </c>
      <c r="H80" s="51">
        <f t="shared" si="10"/>
        <v>82.09666439754936</v>
      </c>
      <c r="I80" s="51">
        <f t="shared" si="10"/>
        <v>92.34104046242774</v>
      </c>
      <c r="J80" s="51">
        <f t="shared" si="10"/>
        <v>92.00220628792057</v>
      </c>
      <c r="K80" s="51">
        <f t="shared" si="10"/>
        <v>93.23076923076923</v>
      </c>
      <c r="L80" s="51">
        <f t="shared" si="10"/>
        <v>90.4201680672269</v>
      </c>
      <c r="M80" s="51">
        <f t="shared" si="10"/>
        <v>91.66666666666666</v>
      </c>
      <c r="N80" s="51">
        <f t="shared" si="10"/>
        <v>80.1400700350175</v>
      </c>
      <c r="O80" s="51">
        <f t="shared" si="10"/>
        <v>95.35024154589372</v>
      </c>
      <c r="P80" s="51">
        <f t="shared" si="10"/>
        <v>96.71916010498688</v>
      </c>
      <c r="Q80" s="51">
        <f t="shared" si="10"/>
        <v>87.95518207282913</v>
      </c>
      <c r="R80" s="51">
        <f>SUM(R45/R40)*100</f>
        <v>90.26912680691032</v>
      </c>
    </row>
    <row r="81" spans="2:18" ht="12.75">
      <c r="B81" s="48" t="s">
        <v>71</v>
      </c>
      <c r="C81" s="69"/>
      <c r="D81" s="69"/>
      <c r="E81" s="50" t="s">
        <v>162</v>
      </c>
      <c r="F81" s="51">
        <f aca="true" t="shared" si="11" ref="F81:Q84">SUM(F46/F41)*100</f>
        <v>93.38959212376933</v>
      </c>
      <c r="G81" s="51">
        <f t="shared" si="11"/>
        <v>95.50561797752809</v>
      </c>
      <c r="H81" s="51">
        <f t="shared" si="11"/>
        <v>79.97237569060773</v>
      </c>
      <c r="I81" s="51">
        <f t="shared" si="11"/>
        <v>89.47368421052632</v>
      </c>
      <c r="J81" s="51">
        <f t="shared" si="11"/>
        <v>90.65989847715737</v>
      </c>
      <c r="K81" s="51">
        <f t="shared" si="11"/>
        <v>96.3855421686747</v>
      </c>
      <c r="L81" s="51">
        <f t="shared" si="11"/>
        <v>90</v>
      </c>
      <c r="M81" s="51">
        <f t="shared" si="11"/>
        <v>90.24</v>
      </c>
      <c r="N81" s="51">
        <f t="shared" si="11"/>
        <v>80.88618592528236</v>
      </c>
      <c r="O81" s="51">
        <f t="shared" si="11"/>
        <v>94.27987742594485</v>
      </c>
      <c r="P81" s="51">
        <f t="shared" si="11"/>
        <v>94.5</v>
      </c>
      <c r="Q81" s="51">
        <f t="shared" si="11"/>
        <v>84.64351005484461</v>
      </c>
      <c r="R81" s="51">
        <f>SUM(R46/R41)*100</f>
        <v>89.08829068350505</v>
      </c>
    </row>
    <row r="82" spans="2:18" ht="12.75">
      <c r="B82" s="48" t="s">
        <v>72</v>
      </c>
      <c r="C82" s="69"/>
      <c r="D82" s="69"/>
      <c r="E82" s="50" t="s">
        <v>163</v>
      </c>
      <c r="F82" s="51">
        <f t="shared" si="11"/>
        <v>94.76168003775366</v>
      </c>
      <c r="G82" s="51">
        <f t="shared" si="11"/>
        <v>90</v>
      </c>
      <c r="H82" s="51">
        <f t="shared" si="11"/>
        <v>84.16107382550335</v>
      </c>
      <c r="I82" s="51">
        <f t="shared" si="11"/>
        <v>95.46827794561933</v>
      </c>
      <c r="J82" s="51">
        <f t="shared" si="11"/>
        <v>93.59903381642512</v>
      </c>
      <c r="K82" s="51">
        <f t="shared" si="11"/>
        <v>89.937106918239</v>
      </c>
      <c r="L82" s="51">
        <f t="shared" si="11"/>
        <v>90.9090909090909</v>
      </c>
      <c r="M82" s="51">
        <f t="shared" si="11"/>
        <v>93.32096474953617</v>
      </c>
      <c r="N82" s="51">
        <f t="shared" si="11"/>
        <v>79.12735849056604</v>
      </c>
      <c r="O82" s="51">
        <f t="shared" si="11"/>
        <v>96.89807976366322</v>
      </c>
      <c r="P82" s="51">
        <f t="shared" si="11"/>
        <v>99.17127071823204</v>
      </c>
      <c r="Q82" s="51">
        <f t="shared" si="11"/>
        <v>91.41221374045801</v>
      </c>
      <c r="R82" s="51">
        <f>SUM(R47/R42)*100</f>
        <v>91.6030534351145</v>
      </c>
    </row>
    <row r="83" spans="2:18" ht="12.75">
      <c r="B83" s="48" t="s">
        <v>73</v>
      </c>
      <c r="C83" s="69"/>
      <c r="D83" s="69"/>
      <c r="E83" s="50" t="s">
        <v>164</v>
      </c>
      <c r="F83" s="51">
        <f t="shared" si="11"/>
        <v>93.41471249598457</v>
      </c>
      <c r="G83" s="51">
        <f t="shared" si="11"/>
        <v>98.95833333333334</v>
      </c>
      <c r="H83" s="51">
        <f t="shared" si="11"/>
        <v>79.8469387755102</v>
      </c>
      <c r="I83" s="51">
        <f t="shared" si="11"/>
        <v>95.56786703601108</v>
      </c>
      <c r="J83" s="51">
        <f t="shared" si="11"/>
        <v>92.09726443768997</v>
      </c>
      <c r="K83" s="51">
        <f t="shared" si="11"/>
        <v>93.22033898305084</v>
      </c>
      <c r="L83" s="51">
        <f t="shared" si="11"/>
        <v>88.81578947368422</v>
      </c>
      <c r="M83" s="51">
        <f t="shared" si="11"/>
        <v>89.66131907308377</v>
      </c>
      <c r="N83" s="51">
        <f t="shared" si="11"/>
        <v>71.50395778364116</v>
      </c>
      <c r="O83" s="51">
        <f t="shared" si="11"/>
        <v>95.8594730238394</v>
      </c>
      <c r="P83" s="51">
        <f t="shared" si="11"/>
        <v>88.64468864468864</v>
      </c>
      <c r="Q83" s="51">
        <f t="shared" si="11"/>
        <v>87.88487282463187</v>
      </c>
      <c r="R83" s="51">
        <f>SUM(R48/R43)*100</f>
        <v>88.97520167314012</v>
      </c>
    </row>
    <row r="84" spans="2:18" ht="12.75">
      <c r="B84" s="48" t="s">
        <v>74</v>
      </c>
      <c r="C84" s="69"/>
      <c r="D84" s="69"/>
      <c r="E84" s="50" t="s">
        <v>165</v>
      </c>
      <c r="F84" s="51">
        <f t="shared" si="11"/>
        <v>95.87357330992099</v>
      </c>
      <c r="G84" s="51">
        <f t="shared" si="11"/>
        <v>83.01886792452831</v>
      </c>
      <c r="H84" s="51">
        <f t="shared" si="11"/>
        <v>91.12627986348123</v>
      </c>
      <c r="I84" s="51">
        <f t="shared" si="11"/>
        <v>88.82175226586104</v>
      </c>
      <c r="J84" s="51">
        <f t="shared" si="11"/>
        <v>91.94805194805194</v>
      </c>
      <c r="K84" s="51">
        <f t="shared" si="11"/>
        <v>93.24324324324324</v>
      </c>
      <c r="L84" s="51">
        <f t="shared" si="11"/>
        <v>92.09621993127148</v>
      </c>
      <c r="M84" s="51">
        <f t="shared" si="11"/>
        <v>93.53233830845771</v>
      </c>
      <c r="N84" s="51">
        <f t="shared" si="11"/>
        <v>85.4149879129734</v>
      </c>
      <c r="O84" s="51">
        <f t="shared" si="11"/>
        <v>94.87776484284052</v>
      </c>
      <c r="P84" s="51">
        <f t="shared" si="11"/>
        <v>117.12962962962963</v>
      </c>
      <c r="Q84" s="51">
        <f t="shared" si="11"/>
        <v>88.11728395061729</v>
      </c>
      <c r="R84" s="51">
        <f>SUM(R49/R44)*100</f>
        <v>92.13128851942095</v>
      </c>
    </row>
    <row r="85" spans="2:18" ht="12.75">
      <c r="B85" s="48" t="s">
        <v>75</v>
      </c>
      <c r="C85" s="69"/>
      <c r="D85" s="69"/>
      <c r="E85" s="50" t="s">
        <v>166</v>
      </c>
      <c r="F85" s="51">
        <f>SUM((F40-F45)/F40)*100</f>
        <v>5.9266227657572905</v>
      </c>
      <c r="G85" s="51">
        <f aca="true" t="shared" si="12" ref="G85:Q85">SUM((G40-G45)/G40)*100</f>
        <v>6.7114093959731544</v>
      </c>
      <c r="H85" s="51">
        <f t="shared" si="12"/>
        <v>17.903335602450646</v>
      </c>
      <c r="I85" s="51">
        <f t="shared" si="12"/>
        <v>7.658959537572255</v>
      </c>
      <c r="J85" s="51">
        <f t="shared" si="12"/>
        <v>7.997793712079426</v>
      </c>
      <c r="K85" s="51">
        <f t="shared" si="12"/>
        <v>6.769230769230769</v>
      </c>
      <c r="L85" s="51">
        <f t="shared" si="12"/>
        <v>9.57983193277311</v>
      </c>
      <c r="M85" s="51">
        <f t="shared" si="12"/>
        <v>8.333333333333332</v>
      </c>
      <c r="N85" s="51">
        <f t="shared" si="12"/>
        <v>19.85992996498249</v>
      </c>
      <c r="O85" s="51">
        <f t="shared" si="12"/>
        <v>4.64975845410628</v>
      </c>
      <c r="P85" s="51">
        <f t="shared" si="12"/>
        <v>3.2808398950131235</v>
      </c>
      <c r="Q85" s="51">
        <f t="shared" si="12"/>
        <v>12.044817927170868</v>
      </c>
      <c r="R85" s="51">
        <f>SUM((R40-R45)/R40)*100</f>
        <v>9.73087319308967</v>
      </c>
    </row>
    <row r="86" spans="2:18" ht="12.75">
      <c r="B86" s="48" t="s">
        <v>76</v>
      </c>
      <c r="C86" s="69"/>
      <c r="D86" s="69"/>
      <c r="E86" s="50" t="s">
        <v>167</v>
      </c>
      <c r="F86" s="51">
        <f aca="true" t="shared" si="13" ref="F86:Q89">SUM((F41-F46)/F41)*100</f>
        <v>6.610407876230662</v>
      </c>
      <c r="G86" s="51">
        <f t="shared" si="13"/>
        <v>4.49438202247191</v>
      </c>
      <c r="H86" s="51">
        <f t="shared" si="13"/>
        <v>20.027624309392262</v>
      </c>
      <c r="I86" s="51">
        <f t="shared" si="13"/>
        <v>10.526315789473683</v>
      </c>
      <c r="J86" s="51">
        <f t="shared" si="13"/>
        <v>9.34010152284264</v>
      </c>
      <c r="K86" s="51">
        <f t="shared" si="13"/>
        <v>3.614457831325301</v>
      </c>
      <c r="L86" s="51">
        <f t="shared" si="13"/>
        <v>10</v>
      </c>
      <c r="M86" s="51">
        <f t="shared" si="13"/>
        <v>9.76</v>
      </c>
      <c r="N86" s="51">
        <f t="shared" si="13"/>
        <v>19.113814074717634</v>
      </c>
      <c r="O86" s="51">
        <f t="shared" si="13"/>
        <v>5.720122574055159</v>
      </c>
      <c r="P86" s="51">
        <f t="shared" si="13"/>
        <v>5.5</v>
      </c>
      <c r="Q86" s="51">
        <f t="shared" si="13"/>
        <v>15.356489945155394</v>
      </c>
      <c r="R86" s="51">
        <f>SUM((R41-R46)/R41)*100</f>
        <v>10.91170931649496</v>
      </c>
    </row>
    <row r="87" spans="2:18" ht="12.75">
      <c r="B87" s="48" t="s">
        <v>77</v>
      </c>
      <c r="C87" s="69"/>
      <c r="D87" s="69"/>
      <c r="E87" s="50" t="s">
        <v>168</v>
      </c>
      <c r="F87" s="51">
        <f t="shared" si="13"/>
        <v>5.238319962246343</v>
      </c>
      <c r="G87" s="51">
        <f t="shared" si="13"/>
        <v>10</v>
      </c>
      <c r="H87" s="51">
        <f t="shared" si="13"/>
        <v>15.838926174496645</v>
      </c>
      <c r="I87" s="51">
        <f t="shared" si="13"/>
        <v>4.531722054380665</v>
      </c>
      <c r="J87" s="51">
        <f t="shared" si="13"/>
        <v>6.40096618357488</v>
      </c>
      <c r="K87" s="51">
        <f t="shared" si="13"/>
        <v>10.062893081761008</v>
      </c>
      <c r="L87" s="51">
        <f t="shared" si="13"/>
        <v>9.090909090909092</v>
      </c>
      <c r="M87" s="51">
        <f t="shared" si="13"/>
        <v>6.679035250463822</v>
      </c>
      <c r="N87" s="51">
        <f t="shared" si="13"/>
        <v>20.87264150943396</v>
      </c>
      <c r="O87" s="51">
        <f t="shared" si="13"/>
        <v>3.10192023633678</v>
      </c>
      <c r="P87" s="51">
        <f t="shared" si="13"/>
        <v>0.8287292817679558</v>
      </c>
      <c r="Q87" s="51">
        <f t="shared" si="13"/>
        <v>8.587786259541986</v>
      </c>
      <c r="R87" s="51">
        <f>SUM((R42-R47)/R42)*100</f>
        <v>8.396946564885496</v>
      </c>
    </row>
    <row r="88" spans="2:18" ht="12.75">
      <c r="B88" s="48" t="s">
        <v>78</v>
      </c>
      <c r="C88" s="69"/>
      <c r="D88" s="69"/>
      <c r="E88" s="50" t="s">
        <v>169</v>
      </c>
      <c r="F88" s="51">
        <f t="shared" si="13"/>
        <v>6.585287504015419</v>
      </c>
      <c r="G88" s="51">
        <f t="shared" si="13"/>
        <v>1.0416666666666665</v>
      </c>
      <c r="H88" s="51">
        <f t="shared" si="13"/>
        <v>20.153061224489797</v>
      </c>
      <c r="I88" s="51">
        <f t="shared" si="13"/>
        <v>4.43213296398892</v>
      </c>
      <c r="J88" s="51">
        <f t="shared" si="13"/>
        <v>7.90273556231003</v>
      </c>
      <c r="K88" s="51">
        <f t="shared" si="13"/>
        <v>6.779661016949152</v>
      </c>
      <c r="L88" s="51">
        <f t="shared" si="13"/>
        <v>11.18421052631579</v>
      </c>
      <c r="M88" s="51">
        <f t="shared" si="13"/>
        <v>10.338680926916222</v>
      </c>
      <c r="N88" s="51">
        <f t="shared" si="13"/>
        <v>28.49604221635884</v>
      </c>
      <c r="O88" s="51">
        <f t="shared" si="13"/>
        <v>4.1405269761606025</v>
      </c>
      <c r="P88" s="51">
        <f t="shared" si="13"/>
        <v>11.355311355311356</v>
      </c>
      <c r="Q88" s="51">
        <f t="shared" si="13"/>
        <v>12.115127175368139</v>
      </c>
      <c r="R88" s="51">
        <f>SUM((R43-R48)/R43)*100</f>
        <v>11.024798326859875</v>
      </c>
    </row>
    <row r="89" spans="2:18" ht="12.75">
      <c r="B89" s="48" t="s">
        <v>79</v>
      </c>
      <c r="C89" s="69"/>
      <c r="D89" s="69"/>
      <c r="E89" s="50" t="s">
        <v>170</v>
      </c>
      <c r="F89" s="51">
        <f t="shared" si="13"/>
        <v>4.1264266900790165</v>
      </c>
      <c r="G89" s="51">
        <f t="shared" si="13"/>
        <v>16.9811320754717</v>
      </c>
      <c r="H89" s="51">
        <f t="shared" si="13"/>
        <v>8.873720136518772</v>
      </c>
      <c r="I89" s="51">
        <f t="shared" si="13"/>
        <v>11.178247734138973</v>
      </c>
      <c r="J89" s="51">
        <f t="shared" si="13"/>
        <v>8.051948051948052</v>
      </c>
      <c r="K89" s="51">
        <f t="shared" si="13"/>
        <v>6.756756756756757</v>
      </c>
      <c r="L89" s="51">
        <f t="shared" si="13"/>
        <v>7.903780068728522</v>
      </c>
      <c r="M89" s="51">
        <f t="shared" si="13"/>
        <v>6.467661691542288</v>
      </c>
      <c r="N89" s="51">
        <f t="shared" si="13"/>
        <v>14.585012087026591</v>
      </c>
      <c r="O89" s="51">
        <f t="shared" si="13"/>
        <v>5.122235157159487</v>
      </c>
      <c r="P89" s="51">
        <f t="shared" si="13"/>
        <v>-17.12962962962963</v>
      </c>
      <c r="Q89" s="51">
        <f t="shared" si="13"/>
        <v>11.882716049382717</v>
      </c>
      <c r="R89" s="51">
        <f>SUM((R44-R49)/R44)*100</f>
        <v>7.868711480579045</v>
      </c>
    </row>
    <row r="90" spans="2:18" ht="12.75">
      <c r="B90" s="48" t="s">
        <v>80</v>
      </c>
      <c r="C90" s="69"/>
      <c r="D90" s="69"/>
      <c r="E90" s="50" t="s">
        <v>171</v>
      </c>
      <c r="F90" s="51">
        <f>SUM(F55/F50)*100</f>
        <v>95.32030895047706</v>
      </c>
      <c r="G90" s="51">
        <f aca="true" t="shared" si="14" ref="G90:Q90">SUM(G55/G50)*100</f>
        <v>100</v>
      </c>
      <c r="H90" s="51">
        <v>0</v>
      </c>
      <c r="I90" s="51">
        <f t="shared" si="14"/>
        <v>100</v>
      </c>
      <c r="J90" s="51">
        <f t="shared" si="14"/>
        <v>97.4910394265233</v>
      </c>
      <c r="K90" s="51">
        <f t="shared" si="14"/>
        <v>92.5925925925926</v>
      </c>
      <c r="L90" s="51">
        <f t="shared" si="14"/>
        <v>83.33333333333334</v>
      </c>
      <c r="M90" s="51">
        <f t="shared" si="14"/>
        <v>93.28703703703704</v>
      </c>
      <c r="N90" s="51">
        <f t="shared" si="14"/>
        <v>70.90558766859345</v>
      </c>
      <c r="O90" s="51">
        <v>0</v>
      </c>
      <c r="P90" s="51">
        <f t="shared" si="14"/>
        <v>129.72027972027973</v>
      </c>
      <c r="Q90" s="51">
        <f t="shared" si="14"/>
        <v>90.42756860242501</v>
      </c>
      <c r="R90" s="51">
        <f>SUM(R55/R50)*100</f>
        <v>88.00677877721287</v>
      </c>
    </row>
    <row r="91" spans="2:18" ht="12.75">
      <c r="B91" s="48" t="s">
        <v>81</v>
      </c>
      <c r="C91" s="69"/>
      <c r="D91" s="69"/>
      <c r="E91" s="50" t="s">
        <v>172</v>
      </c>
      <c r="F91" s="51">
        <f aca="true" t="shared" si="15" ref="F91:Q94">SUM(F56/F51)*100</f>
        <v>93.993993993994</v>
      </c>
      <c r="G91" s="51">
        <f t="shared" si="15"/>
        <v>100</v>
      </c>
      <c r="H91" s="51">
        <v>0</v>
      </c>
      <c r="I91" s="51">
        <f t="shared" si="15"/>
        <v>103.07692307692307</v>
      </c>
      <c r="J91" s="51">
        <f t="shared" si="15"/>
        <v>97.34513274336283</v>
      </c>
      <c r="K91" s="51">
        <f t="shared" si="15"/>
        <v>92.5925925925926</v>
      </c>
      <c r="L91" s="51">
        <f t="shared" si="15"/>
        <v>93.38235294117648</v>
      </c>
      <c r="M91" s="51">
        <f t="shared" si="15"/>
        <v>92.09302325581396</v>
      </c>
      <c r="N91" s="51">
        <f t="shared" si="15"/>
        <v>77.23577235772358</v>
      </c>
      <c r="O91" s="51">
        <v>0</v>
      </c>
      <c r="P91" s="51">
        <f t="shared" si="15"/>
        <v>146.95652173913044</v>
      </c>
      <c r="Q91" s="51">
        <f t="shared" si="15"/>
        <v>95.92391304347827</v>
      </c>
      <c r="R91" s="51">
        <f>SUM(R56/R51)*100</f>
        <v>88.7727022564667</v>
      </c>
    </row>
    <row r="92" spans="2:18" ht="12.75">
      <c r="B92" s="48" t="s">
        <v>82</v>
      </c>
      <c r="C92" s="69"/>
      <c r="D92" s="69"/>
      <c r="E92" s="50" t="s">
        <v>173</v>
      </c>
      <c r="F92" s="51">
        <f t="shared" si="15"/>
        <v>96.42262895174709</v>
      </c>
      <c r="G92" s="51">
        <f t="shared" si="15"/>
        <v>100</v>
      </c>
      <c r="H92" s="51">
        <v>0</v>
      </c>
      <c r="I92" s="51">
        <f t="shared" si="15"/>
        <v>97.08029197080292</v>
      </c>
      <c r="J92" s="51">
        <f t="shared" si="15"/>
        <v>97.59036144578313</v>
      </c>
      <c r="K92" s="51">
        <v>0</v>
      </c>
      <c r="L92" s="51">
        <f t="shared" si="15"/>
        <v>75.29411764705883</v>
      </c>
      <c r="M92" s="51">
        <f t="shared" si="15"/>
        <v>94.47004608294931</v>
      </c>
      <c r="N92" s="51">
        <f t="shared" si="15"/>
        <v>65.2014652014652</v>
      </c>
      <c r="O92" s="51">
        <v>0</v>
      </c>
      <c r="P92" s="51">
        <f t="shared" si="15"/>
        <v>118.12865497076024</v>
      </c>
      <c r="Q92" s="51">
        <f t="shared" si="15"/>
        <v>85.5595667870036</v>
      </c>
      <c r="R92" s="51">
        <f>SUM(R57/R52)*100</f>
        <v>87.3173148377508</v>
      </c>
    </row>
    <row r="93" spans="2:18" ht="12.75">
      <c r="B93" s="48" t="s">
        <v>83</v>
      </c>
      <c r="C93" s="69"/>
      <c r="D93" s="69"/>
      <c r="E93" s="50" t="s">
        <v>174</v>
      </c>
      <c r="F93" s="51">
        <f t="shared" si="15"/>
        <v>96.16923956546599</v>
      </c>
      <c r="G93" s="51">
        <f t="shared" si="15"/>
        <v>100</v>
      </c>
      <c r="H93" s="51">
        <v>0</v>
      </c>
      <c r="I93" s="51">
        <f t="shared" si="15"/>
        <v>100</v>
      </c>
      <c r="J93" s="51">
        <f t="shared" si="15"/>
        <v>97.93103448275862</v>
      </c>
      <c r="K93" s="51">
        <f t="shared" si="15"/>
        <v>92.5925925925926</v>
      </c>
      <c r="L93" s="51">
        <v>0</v>
      </c>
      <c r="M93" s="51">
        <f t="shared" si="15"/>
        <v>94.79452054794521</v>
      </c>
      <c r="N93" s="51">
        <f t="shared" si="15"/>
        <v>63.95939086294417</v>
      </c>
      <c r="O93" s="51">
        <v>0</v>
      </c>
      <c r="P93" s="51">
        <f t="shared" si="15"/>
        <v>129.72027972027973</v>
      </c>
      <c r="Q93" s="51">
        <f t="shared" si="15"/>
        <v>80.72824156305506</v>
      </c>
      <c r="R93" s="51">
        <f>SUM(R58/R53)*100</f>
        <v>91.27862595419847</v>
      </c>
    </row>
    <row r="94" spans="2:18" ht="12.75">
      <c r="B94" s="48" t="s">
        <v>84</v>
      </c>
      <c r="C94" s="69"/>
      <c r="D94" s="69"/>
      <c r="E94" s="50" t="s">
        <v>175</v>
      </c>
      <c r="F94" s="51">
        <v>0</v>
      </c>
      <c r="G94" s="51">
        <v>0</v>
      </c>
      <c r="H94" s="51">
        <v>0</v>
      </c>
      <c r="I94" s="51">
        <v>0</v>
      </c>
      <c r="J94" s="51">
        <f t="shared" si="15"/>
        <v>97.01492537313433</v>
      </c>
      <c r="K94" s="51">
        <v>0</v>
      </c>
      <c r="L94" s="51">
        <f t="shared" si="15"/>
        <v>83.33333333333334</v>
      </c>
      <c r="M94" s="51">
        <v>0</v>
      </c>
      <c r="N94" s="51">
        <v>0</v>
      </c>
      <c r="O94" s="51">
        <v>0</v>
      </c>
      <c r="P94" s="51">
        <v>0</v>
      </c>
      <c r="Q94" s="51">
        <f t="shared" si="15"/>
        <v>115.19274376417235</v>
      </c>
      <c r="R94" s="51">
        <f>SUM(R59/R54)*100</f>
        <v>80.9543397778692</v>
      </c>
    </row>
    <row r="95" spans="2:18" ht="12.75">
      <c r="B95" s="48" t="s">
        <v>85</v>
      </c>
      <c r="C95" s="69"/>
      <c r="D95" s="69"/>
      <c r="E95" s="50" t="s">
        <v>176</v>
      </c>
      <c r="F95" s="51">
        <f>SUM((F50-F55)/F50)*100</f>
        <v>4.679691049522944</v>
      </c>
      <c r="G95" s="51">
        <f aca="true" t="shared" si="16" ref="G95:Q95">SUM((G50-G55)/G50)*100</f>
        <v>0</v>
      </c>
      <c r="H95" s="51">
        <v>0</v>
      </c>
      <c r="I95" s="51">
        <f t="shared" si="16"/>
        <v>0</v>
      </c>
      <c r="J95" s="51">
        <f t="shared" si="16"/>
        <v>2.5089605734767026</v>
      </c>
      <c r="K95" s="51">
        <f t="shared" si="16"/>
        <v>7.4074074074074066</v>
      </c>
      <c r="L95" s="51">
        <f t="shared" si="16"/>
        <v>16.666666666666664</v>
      </c>
      <c r="M95" s="51">
        <f t="shared" si="16"/>
        <v>6.712962962962964</v>
      </c>
      <c r="N95" s="51">
        <f t="shared" si="16"/>
        <v>29.09441233140655</v>
      </c>
      <c r="O95" s="51">
        <v>0</v>
      </c>
      <c r="P95" s="51">
        <f t="shared" si="16"/>
        <v>-29.72027972027972</v>
      </c>
      <c r="Q95" s="51">
        <f t="shared" si="16"/>
        <v>9.572431397574984</v>
      </c>
      <c r="R95" s="51">
        <f>SUM((R50-R55)/R50)*100</f>
        <v>11.99322122278712</v>
      </c>
    </row>
    <row r="96" spans="2:18" ht="12.75">
      <c r="B96" s="48" t="s">
        <v>86</v>
      </c>
      <c r="C96" s="69"/>
      <c r="D96" s="69"/>
      <c r="E96" s="50" t="s">
        <v>177</v>
      </c>
      <c r="F96" s="51">
        <f aca="true" t="shared" si="17" ref="F96:Q99">SUM((F51-F56)/F51)*100</f>
        <v>6.006006006006006</v>
      </c>
      <c r="G96" s="51">
        <f t="shared" si="17"/>
        <v>0</v>
      </c>
      <c r="H96" s="51">
        <v>0</v>
      </c>
      <c r="I96" s="51">
        <f t="shared" si="17"/>
        <v>-3.076923076923077</v>
      </c>
      <c r="J96" s="51">
        <f t="shared" si="17"/>
        <v>2.6548672566371683</v>
      </c>
      <c r="K96" s="51">
        <f t="shared" si="17"/>
        <v>7.4074074074074066</v>
      </c>
      <c r="L96" s="51">
        <f t="shared" si="17"/>
        <v>6.61764705882353</v>
      </c>
      <c r="M96" s="51">
        <f t="shared" si="17"/>
        <v>7.906976744186046</v>
      </c>
      <c r="N96" s="51">
        <f t="shared" si="17"/>
        <v>22.76422764227642</v>
      </c>
      <c r="O96" s="51">
        <v>0</v>
      </c>
      <c r="P96" s="51">
        <f t="shared" si="17"/>
        <v>-46.95652173913044</v>
      </c>
      <c r="Q96" s="51">
        <f t="shared" si="17"/>
        <v>4.076086956521739</v>
      </c>
      <c r="R96" s="51">
        <f>SUM((R51-R56)/R51)*100</f>
        <v>11.227297743533295</v>
      </c>
    </row>
    <row r="97" spans="2:18" ht="48" customHeight="1">
      <c r="B97" s="52" t="s">
        <v>87</v>
      </c>
      <c r="C97" s="53"/>
      <c r="D97" s="53"/>
      <c r="E97" s="50" t="s">
        <v>178</v>
      </c>
      <c r="F97" s="51">
        <f t="shared" si="17"/>
        <v>3.577371048252912</v>
      </c>
      <c r="G97" s="51">
        <f t="shared" si="17"/>
        <v>0</v>
      </c>
      <c r="H97" s="51">
        <v>0</v>
      </c>
      <c r="I97" s="51">
        <f t="shared" si="17"/>
        <v>2.9197080291970803</v>
      </c>
      <c r="J97" s="51">
        <f t="shared" si="17"/>
        <v>2.4096385542168677</v>
      </c>
      <c r="K97" s="51">
        <v>0</v>
      </c>
      <c r="L97" s="51">
        <f t="shared" si="17"/>
        <v>24.705882352941178</v>
      </c>
      <c r="M97" s="51">
        <f t="shared" si="17"/>
        <v>5.529953917050691</v>
      </c>
      <c r="N97" s="51">
        <f t="shared" si="17"/>
        <v>34.798534798534796</v>
      </c>
      <c r="O97" s="51">
        <v>0</v>
      </c>
      <c r="P97" s="51">
        <f t="shared" si="17"/>
        <v>-18.128654970760234</v>
      </c>
      <c r="Q97" s="51">
        <f t="shared" si="17"/>
        <v>14.440433212996389</v>
      </c>
      <c r="R97" s="51">
        <f>SUM((R52-R57)/R52)*100</f>
        <v>12.682685162249193</v>
      </c>
    </row>
    <row r="98" spans="2:18" ht="60" customHeight="1">
      <c r="B98" s="52" t="s">
        <v>88</v>
      </c>
      <c r="C98" s="53"/>
      <c r="D98" s="53"/>
      <c r="E98" s="50" t="s">
        <v>179</v>
      </c>
      <c r="F98" s="51">
        <f t="shared" si="17"/>
        <v>3.8307604345340196</v>
      </c>
      <c r="G98" s="51">
        <f t="shared" si="17"/>
        <v>0</v>
      </c>
      <c r="H98" s="51">
        <v>0</v>
      </c>
      <c r="I98" s="51">
        <f t="shared" si="17"/>
        <v>0</v>
      </c>
      <c r="J98" s="51">
        <f t="shared" si="17"/>
        <v>2.0689655172413794</v>
      </c>
      <c r="K98" s="51">
        <f t="shared" si="17"/>
        <v>7.4074074074074066</v>
      </c>
      <c r="L98" s="51">
        <v>0</v>
      </c>
      <c r="M98" s="51">
        <f t="shared" si="17"/>
        <v>5.205479452054795</v>
      </c>
      <c r="N98" s="51">
        <f t="shared" si="17"/>
        <v>36.04060913705584</v>
      </c>
      <c r="O98" s="51">
        <v>0</v>
      </c>
      <c r="P98" s="51">
        <f t="shared" si="17"/>
        <v>-29.72027972027972</v>
      </c>
      <c r="Q98" s="51">
        <f t="shared" si="17"/>
        <v>19.27175843694494</v>
      </c>
      <c r="R98" s="51">
        <f>SUM((R53-R58)/R53)*100</f>
        <v>8.721374045801527</v>
      </c>
    </row>
    <row r="99" spans="2:18" ht="12.75">
      <c r="B99" s="48" t="s">
        <v>89</v>
      </c>
      <c r="C99" s="69"/>
      <c r="D99" s="69"/>
      <c r="E99" s="50" t="s">
        <v>180</v>
      </c>
      <c r="F99" s="51">
        <f t="shared" si="17"/>
        <v>7.964601769911504</v>
      </c>
      <c r="G99" s="51">
        <v>0</v>
      </c>
      <c r="H99" s="51">
        <f t="shared" si="17"/>
        <v>100</v>
      </c>
      <c r="I99" s="51">
        <v>0</v>
      </c>
      <c r="J99" s="51">
        <f t="shared" si="17"/>
        <v>2.9850746268656714</v>
      </c>
      <c r="K99" s="51">
        <v>0</v>
      </c>
      <c r="L99" s="51">
        <f t="shared" si="17"/>
        <v>16.666666666666664</v>
      </c>
      <c r="M99" s="51">
        <f t="shared" si="17"/>
        <v>14.925373134328357</v>
      </c>
      <c r="N99" s="51">
        <f t="shared" si="17"/>
        <v>7.199999999999999</v>
      </c>
      <c r="O99" s="51">
        <f t="shared" si="17"/>
        <v>10.497237569060774</v>
      </c>
      <c r="P99" s="51">
        <v>0</v>
      </c>
      <c r="Q99" s="51">
        <f t="shared" si="17"/>
        <v>-15.192743764172336</v>
      </c>
      <c r="R99" s="51">
        <f>SUM((R54-R59)/R54)*100</f>
        <v>19.045660222130813</v>
      </c>
    </row>
    <row r="100" spans="2:17" s="18" customFormat="1" ht="12.75">
      <c r="B100" s="19"/>
      <c r="C100" s="20"/>
      <c r="D100" s="20"/>
      <c r="E100" s="21"/>
      <c r="F100" s="21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2:6" ht="12.75">
      <c r="B101" s="17" t="s">
        <v>90</v>
      </c>
      <c r="C101" s="17"/>
      <c r="D101" s="17"/>
      <c r="E101" s="17"/>
      <c r="F101" s="17"/>
    </row>
    <row r="102" spans="2:6" ht="12.75">
      <c r="B102" s="17" t="s">
        <v>91</v>
      </c>
      <c r="C102" s="17"/>
      <c r="D102" s="17"/>
      <c r="E102" s="17"/>
      <c r="F102" s="17"/>
    </row>
    <row r="103" spans="2:6" ht="12.75">
      <c r="B103" s="16"/>
      <c r="C103" s="16"/>
      <c r="D103" s="16"/>
      <c r="E103" s="16"/>
      <c r="F103" s="16"/>
    </row>
    <row r="104" spans="2:6" ht="12.75">
      <c r="B104" s="16"/>
      <c r="C104" s="16"/>
      <c r="D104" s="16"/>
      <c r="E104" s="16"/>
      <c r="F104" s="16"/>
    </row>
    <row r="105" spans="2:5" ht="12.75">
      <c r="B105" s="16"/>
      <c r="C105" s="16"/>
      <c r="D105" s="16"/>
      <c r="E105" s="16"/>
    </row>
    <row r="106" spans="2:5" ht="12.75">
      <c r="B106" s="16"/>
      <c r="C106" s="16"/>
      <c r="D106" s="16"/>
      <c r="E106" s="16"/>
    </row>
    <row r="107" spans="2:5" ht="12.75">
      <c r="B107" s="16"/>
      <c r="C107" s="16"/>
      <c r="D107" s="16"/>
      <c r="E107" s="16"/>
    </row>
    <row r="108" spans="2:5" ht="12.75">
      <c r="B108" s="16"/>
      <c r="C108" s="16"/>
      <c r="D108" s="16"/>
      <c r="E108" s="16"/>
    </row>
    <row r="109" spans="2:5" ht="12.75">
      <c r="B109" s="16"/>
      <c r="C109" s="16"/>
      <c r="D109" s="16"/>
      <c r="E109" s="16"/>
    </row>
    <row r="110" spans="2:5" ht="12.75">
      <c r="B110" s="16"/>
      <c r="C110" s="16"/>
      <c r="D110" s="16"/>
      <c r="E110" s="16"/>
    </row>
    <row r="111" spans="2:5" ht="12.75">
      <c r="B111" s="16"/>
      <c r="C111" s="16"/>
      <c r="D111" s="16"/>
      <c r="E111" s="16"/>
    </row>
    <row r="112" spans="2:5" ht="12.75">
      <c r="B112" s="16"/>
      <c r="C112" s="16"/>
      <c r="D112" s="16"/>
      <c r="E112" s="16"/>
    </row>
    <row r="113" spans="2:5" ht="12.75">
      <c r="B113" s="16"/>
      <c r="C113" s="16"/>
      <c r="D113" s="16"/>
      <c r="E113" s="16"/>
    </row>
    <row r="114" spans="2:5" ht="12.75">
      <c r="B114" s="16"/>
      <c r="C114" s="16"/>
      <c r="D114" s="16"/>
      <c r="E114" s="16"/>
    </row>
    <row r="115" spans="2:5" ht="12.75">
      <c r="B115" s="16"/>
      <c r="C115" s="16"/>
      <c r="D115" s="16"/>
      <c r="E115" s="16"/>
    </row>
    <row r="116" spans="2:5" ht="12.75">
      <c r="B116" s="16"/>
      <c r="C116" s="16"/>
      <c r="D116" s="16"/>
      <c r="E116" s="16"/>
    </row>
    <row r="117" spans="2:5" ht="12.75">
      <c r="B117" s="16"/>
      <c r="C117" s="16"/>
      <c r="D117" s="16"/>
      <c r="E117" s="16"/>
    </row>
    <row r="118" spans="2:5" ht="12.75">
      <c r="B118" s="16"/>
      <c r="C118" s="16"/>
      <c r="D118" s="16"/>
      <c r="E118" s="16"/>
    </row>
    <row r="119" spans="2:5" ht="12.75">
      <c r="B119" s="16"/>
      <c r="C119" s="16"/>
      <c r="D119" s="16"/>
      <c r="E119" s="16"/>
    </row>
    <row r="120" spans="2:5" ht="12.75">
      <c r="B120" s="16"/>
      <c r="C120" s="16"/>
      <c r="D120" s="16"/>
      <c r="E120" s="16"/>
    </row>
    <row r="121" spans="2:5" ht="12.75">
      <c r="B121" s="16"/>
      <c r="C121" s="16"/>
      <c r="D121" s="16"/>
      <c r="E121" s="16"/>
    </row>
    <row r="122" spans="2:5" ht="12.75">
      <c r="B122" s="16"/>
      <c r="C122" s="16"/>
      <c r="D122" s="16"/>
      <c r="E122" s="16"/>
    </row>
    <row r="123" spans="2:5" ht="12.75">
      <c r="B123" s="16"/>
      <c r="C123" s="16"/>
      <c r="D123" s="16"/>
      <c r="E123" s="16"/>
    </row>
    <row r="124" spans="2:5" ht="12.75">
      <c r="B124" s="16"/>
      <c r="C124" s="16"/>
      <c r="D124" s="16"/>
      <c r="E124" s="16"/>
    </row>
  </sheetData>
  <mergeCells count="29">
    <mergeCell ref="B54:D54"/>
    <mergeCell ref="B44:D44"/>
    <mergeCell ref="B50:D50"/>
    <mergeCell ref="B51:D51"/>
    <mergeCell ref="B52:D52"/>
    <mergeCell ref="B41:D41"/>
    <mergeCell ref="B42:D42"/>
    <mergeCell ref="B43:D43"/>
    <mergeCell ref="B53:D53"/>
    <mergeCell ref="B32:D32"/>
    <mergeCell ref="B33:D33"/>
    <mergeCell ref="B34:D34"/>
    <mergeCell ref="B40:D40"/>
    <mergeCell ref="B23:D23"/>
    <mergeCell ref="B24:D24"/>
    <mergeCell ref="B30:D30"/>
    <mergeCell ref="B31:D31"/>
    <mergeCell ref="B18:D18"/>
    <mergeCell ref="B20:D20"/>
    <mergeCell ref="B21:D21"/>
    <mergeCell ref="B22:D22"/>
    <mergeCell ref="D12:K12"/>
    <mergeCell ref="D13:K13"/>
    <mergeCell ref="A6:B6"/>
    <mergeCell ref="D6:E6"/>
    <mergeCell ref="D8:K8"/>
    <mergeCell ref="D9:K9"/>
    <mergeCell ref="D10:K10"/>
    <mergeCell ref="D11:K11"/>
  </mergeCells>
  <printOptions/>
  <pageMargins left="0.75" right="0.75" top="1" bottom="1" header="0" footer="0"/>
  <pageSetup fitToHeight="3" fitToWidth="1" horizontalDpi="300" verticalDpi="300" orientation="landscape" paperSize="123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Son</cp:lastModifiedBy>
  <cp:lastPrinted>2007-11-06T22:05:53Z</cp:lastPrinted>
  <dcterms:created xsi:type="dcterms:W3CDTF">2006-07-09T14:42:40Z</dcterms:created>
  <dcterms:modified xsi:type="dcterms:W3CDTF">2007-11-06T22:07:16Z</dcterms:modified>
  <cp:category/>
  <cp:version/>
  <cp:contentType/>
  <cp:contentStatus/>
</cp:coreProperties>
</file>