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45" activeTab="0"/>
  </bookViews>
  <sheets>
    <sheet name="Tabla 30-13a" sheetId="1" r:id="rId1"/>
    <sheet name="Tabla 30-13b" sheetId="2" r:id="rId2"/>
    <sheet name="Tabla 30-13c" sheetId="3" r:id="rId3"/>
    <sheet name="Tabla 30-13d" sheetId="4" r:id="rId4"/>
  </sheets>
  <definedNames>
    <definedName name="_xlnm.Print_Area" localSheetId="0">'Tabla 30-13a'!$A$1:$AI$80</definedName>
    <definedName name="_xlnm.Print_Area" localSheetId="1">'Tabla 30-13b'!$A$1:$AQ$42</definedName>
  </definedNames>
  <calcPr calcMode="manual" fullCalcOnLoad="1"/>
</workbook>
</file>

<file path=xl/sharedStrings.xml><?xml version="1.0" encoding="utf-8"?>
<sst xmlns="http://schemas.openxmlformats.org/spreadsheetml/2006/main" count="429" uniqueCount="233">
  <si>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</si>
  <si>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</si>
  <si>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</si>
  <si>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</si>
  <si>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</si>
  <si>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</si>
  <si>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</si>
  <si>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</si>
  <si>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</si>
  <si>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</si>
  <si>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</si>
  <si>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</si>
  <si>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</si>
  <si>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</si>
  <si>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</si>
  <si>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</si>
  <si>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</si>
  <si>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</si>
  <si>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</si>
  <si>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</si>
  <si>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</si>
  <si>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</si>
  <si>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</si>
  <si>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</si>
  <si>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</si>
  <si>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</si>
  <si>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</si>
  <si>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</si>
  <si>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</si>
  <si>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</si>
  <si>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</si>
  <si>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</si>
  <si>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</si>
  <si>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</si>
  <si>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</si>
  <si>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</si>
  <si>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</si>
  <si>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</si>
  <si>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</si>
  <si>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</si>
  <si>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</si>
  <si>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</si>
  <si>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</si>
  <si>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</si>
  <si>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</si>
  <si>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</si>
  <si>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</si>
  <si>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</si>
  <si>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</si>
  <si>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</si>
  <si>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</si>
  <si>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</si>
  <si>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</si>
  <si>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</si>
  <si>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</si>
  <si>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</si>
  <si>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</si>
  <si>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</si>
  <si>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</si>
  <si>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</si>
  <si>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</si>
  <si>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</si>
  <si>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</si>
  <si>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</si>
  <si>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</si>
  <si>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</si>
  <si>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</si>
  <si>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</si>
  <si>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</si>
  <si>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</si>
  <si>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</si>
  <si>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</si>
  <si>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</si>
  <si>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</si>
  <si>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</si>
  <si>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</si>
  <si>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</si>
  <si>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</si>
  <si>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</si>
  <si>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</si>
  <si>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</si>
  <si>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</si>
  <si>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</si>
  <si>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</si>
  <si>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</si>
  <si>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</si>
  <si>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</si>
  <si>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</si>
  <si>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</si>
  <si>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</si>
  <si>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</si>
  <si>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</si>
  <si>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</si>
  <si>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</si>
  <si>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</si>
  <si>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</si>
  <si>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</si>
  <si>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</si>
  <si>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</si>
  <si>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</si>
  <si>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</si>
  <si>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</si>
  <si>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</si>
  <si>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</si>
  <si>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</si>
  <si>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</si>
  <si>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</si>
  <si>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</si>
  <si>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</si>
  <si>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</si>
  <si>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</si>
  <si>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</si>
  <si>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</si>
  <si>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</si>
  <si>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</si>
  <si>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</si>
  <si>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</si>
  <si>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</si>
  <si>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</si>
  <si>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</si>
  <si>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</si>
  <si>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</si>
  <si>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</si>
  <si>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</si>
  <si>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</si>
  <si>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</si>
  <si>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</si>
  <si>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</si>
  <si>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</si>
  <si>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</si>
  <si>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</si>
  <si>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</si>
  <si>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</si>
  <si>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</si>
  <si>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</si>
  <si>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</si>
  <si>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</si>
  <si>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</si>
  <si>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</si>
  <si>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</si>
  <si>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</si>
  <si>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</si>
  <si>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</si>
  <si>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</si>
  <si>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</si>
  <si>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</si>
  <si>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</si>
  <si>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</si>
  <si>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</si>
  <si>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</si>
  <si>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</si>
  <si>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</si>
  <si>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</si>
  <si>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</si>
  <si>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</si>
  <si>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</si>
  <si>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</si>
  <si>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</si>
  <si>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</si>
  <si>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</si>
  <si>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</si>
  <si>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</si>
  <si>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</si>
  <si>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</si>
  <si>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</si>
  <si>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</si>
  <si>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</si>
  <si>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</si>
  <si>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</si>
  <si>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</si>
  <si>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</si>
  <si>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</si>
  <si>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</si>
  <si>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</si>
  <si>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</si>
  <si>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</si>
  <si>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</si>
  <si>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</si>
  <si>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</si>
  <si>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</si>
  <si>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</si>
  <si>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</si>
  <si>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</si>
  <si>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</si>
  <si>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</si>
  <si>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</si>
  <si>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</si>
  <si>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</si>
  <si>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</si>
  <si>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</si>
  <si>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</si>
  <si>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</si>
  <si>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</si>
  <si>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>-</t>
  </si>
  <si>
    <t>BOV_1AN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</si>
  <si>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</si>
  <si>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</si>
  <si>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</si>
  <si>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</si>
  <si>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</si>
  <si>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</si>
  <si>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</si>
  <si>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</si>
  <si>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</si>
  <si>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</si>
  <si>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</si>
  <si>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</si>
  <si>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</si>
  <si>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</si>
  <si>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</si>
  <si>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</si>
  <si>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</si>
  <si>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</si>
  <si>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</si>
  <si>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</si>
  <si>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</si>
  <si>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</si>
  <si>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</si>
  <si>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</si>
  <si>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</si>
  <si>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</si>
  <si>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</si>
  <si>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</si>
  <si>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</si>
  <si>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</si>
  <si>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</si>
  <si>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</si>
  <si>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 xml:space="preserve"> 30 - 13a</t>
  </si>
  <si>
    <t>Municipios del Departamento de Huehuetenango</t>
  </si>
  <si>
    <t xml:space="preserve"> 30 - 13b</t>
  </si>
  <si>
    <t xml:space="preserve"> 30 - 13c</t>
  </si>
  <si>
    <t xml:space="preserve"> 30 - 13d</t>
  </si>
  <si>
    <t>Santiago Chimaltenango*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</si>
</sst>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2" borderId="4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 vertical="top" wrapText="1" readingOrder="1"/>
    </xf>
    <xf numFmtId="1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right" indent="2"/>
    </xf>
    <xf numFmtId="3" fontId="3" fillId="2" borderId="3" xfId="0" applyNumberFormat="1" applyFont="1" applyFill="1" applyBorder="1" applyAlignment="1">
      <alignment horizontal="right" indent="2"/>
    </xf>
    <xf numFmtId="3" fontId="3" fillId="2" borderId="4" xfId="0" applyNumberFormat="1" applyFont="1" applyFill="1" applyBorder="1" applyAlignment="1">
      <alignment horizontal="right" indent="2"/>
    </xf>
    <xf numFmtId="3" fontId="3" fillId="2" borderId="5" xfId="0" applyNumberFormat="1" applyFont="1" applyFill="1" applyBorder="1" applyAlignment="1">
      <alignment horizontal="right" indent="2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7" xfId="0" applyFont="1" applyFill="1" applyBorder="1" applyAlignment="1">
      <alignment horizontal="left" vertical="top" wrapText="1" readingOrder="1"/>
    </xf>
    <xf numFmtId="3" fontId="2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6" fontId="2" fillId="3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3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>
      <alignment readingOrder="1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Alignment="1">
      <alignment horizontal="right" indent="2"/>
    </xf>
    <xf numFmtId="0" fontId="3" fillId="2" borderId="4" xfId="0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>
      <alignment wrapText="1" readingOrder="1"/>
    </xf>
    <xf numFmtId="3" fontId="2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readingOrder="1"/>
    </xf>
    <xf numFmtId="2" fontId="4" fillId="2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 vertical="top" readingOrder="1"/>
    </xf>
    <xf numFmtId="1" fontId="3" fillId="2" borderId="4" xfId="0" applyNumberFormat="1" applyFont="1" applyFill="1" applyBorder="1" applyAlignment="1">
      <alignment horizontal="center" readingOrder="1"/>
    </xf>
    <xf numFmtId="1" fontId="3" fillId="2" borderId="4" xfId="0" applyNumberFormat="1" applyFont="1" applyFill="1" applyBorder="1" applyAlignment="1">
      <alignment readingOrder="1"/>
    </xf>
    <xf numFmtId="1" fontId="3" fillId="2" borderId="5" xfId="0" applyNumberFormat="1" applyFont="1" applyFill="1" applyBorder="1" applyAlignment="1">
      <alignment readingOrder="1"/>
    </xf>
    <xf numFmtId="3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1" fontId="3" fillId="2" borderId="4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 indent="2"/>
    </xf>
    <xf numFmtId="3" fontId="3" fillId="2" borderId="9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1" fontId="3" fillId="2" borderId="7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 wrapText="1" readingOrder="1"/>
    </xf>
    <xf numFmtId="0" fontId="5" fillId="2" borderId="7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horizontal="left" vertical="top" wrapText="1" readingOrder="1"/>
    </xf>
    <xf numFmtId="0" fontId="1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333375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2</xdr:row>
      <xdr:rowOff>0</xdr:rowOff>
    </xdr:from>
    <xdr:to>
      <xdr:col>19</xdr:col>
      <xdr:colOff>781050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23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47625</xdr:colOff>
      <xdr:row>3</xdr:row>
      <xdr:rowOff>76200</xdr:rowOff>
    </xdr:from>
    <xdr:to>
      <xdr:col>38</xdr:col>
      <xdr:colOff>152400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0" y="561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304800</xdr:colOff>
      <xdr:row>2</xdr:row>
      <xdr:rowOff>38100</xdr:rowOff>
    </xdr:from>
    <xdr:to>
      <xdr:col>18</xdr:col>
      <xdr:colOff>647700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61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3"/>
  <sheetViews>
    <sheetView showGridLines="0" tabSelected="1" view="pageBreakPreview" zoomScale="25" zoomScaleNormal="25" zoomScaleSheetLayoutView="25" workbookViewId="0" topLeftCell="A1">
      <selection activeCell="AG61" sqref="AG61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5.57421875" style="0" customWidth="1"/>
    <col min="4" max="4" width="15.00390625" style="0" bestFit="1" customWidth="1"/>
    <col min="5" max="5" width="15.00390625" style="0" customWidth="1"/>
    <col min="6" max="6" width="16.7109375" style="0" customWidth="1"/>
    <col min="7" max="7" width="16.57421875" style="0" customWidth="1"/>
    <col min="29" max="29" width="18.57421875" style="0" customWidth="1"/>
    <col min="34" max="34" width="13.140625" style="0" customWidth="1"/>
    <col min="35" max="35" width="15.140625" style="0" customWidth="1"/>
  </cols>
  <sheetData>
    <row r="1" spans="2:34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s="3" customFormat="1" ht="12.75" customHeight="1">
      <c r="A6" s="69" t="s">
        <v>4</v>
      </c>
      <c r="B6" s="70"/>
      <c r="C6" s="25"/>
      <c r="D6" s="56" t="s">
        <v>227</v>
      </c>
      <c r="E6" s="26"/>
      <c r="F6" s="18"/>
      <c r="H6" s="19"/>
      <c r="I6" s="20"/>
      <c r="AB6" s="21"/>
      <c r="AC6" s="20"/>
      <c r="AD6" s="20"/>
      <c r="AE6" s="20"/>
      <c r="AF6" s="20"/>
      <c r="AG6" s="20"/>
      <c r="AH6" s="20"/>
      <c r="AI6" s="20"/>
    </row>
    <row r="7" spans="1:35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0" s="3" customFormat="1" ht="12">
      <c r="A8" s="20" t="s">
        <v>72</v>
      </c>
      <c r="B8" s="57" t="s">
        <v>5</v>
      </c>
      <c r="C8" s="58" t="s">
        <v>122</v>
      </c>
      <c r="D8" s="58"/>
      <c r="E8" s="58"/>
      <c r="F8" s="58"/>
      <c r="G8" s="58"/>
      <c r="H8" s="59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20"/>
      <c r="AC8" s="20"/>
      <c r="AD8" s="20"/>
    </row>
    <row r="9" spans="1:30" s="23" customFormat="1" ht="12">
      <c r="A9" s="22"/>
      <c r="B9" s="60" t="s">
        <v>123</v>
      </c>
      <c r="C9" s="61" t="s">
        <v>124</v>
      </c>
      <c r="D9" s="61"/>
      <c r="E9" s="61"/>
      <c r="F9" s="61"/>
      <c r="G9" s="61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22"/>
      <c r="AC9" s="22"/>
      <c r="AD9" s="22"/>
    </row>
    <row r="10" spans="1:30" s="3" customFormat="1" ht="12">
      <c r="A10" s="20"/>
      <c r="B10" s="63" t="s">
        <v>6</v>
      </c>
      <c r="C10" s="64" t="s">
        <v>228</v>
      </c>
      <c r="D10" s="64"/>
      <c r="E10" s="64"/>
      <c r="F10" s="64"/>
      <c r="G10" s="64"/>
      <c r="H10" s="65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20"/>
      <c r="AC10" s="20"/>
      <c r="AD10" s="20"/>
    </row>
    <row r="11" spans="1:30" s="3" customFormat="1" ht="12">
      <c r="A11" s="20"/>
      <c r="B11" s="63" t="s">
        <v>125</v>
      </c>
      <c r="C11" s="105" t="s">
        <v>126</v>
      </c>
      <c r="D11" s="106"/>
      <c r="E11" s="106"/>
      <c r="F11" s="64"/>
      <c r="G11" s="64"/>
      <c r="H11" s="65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20"/>
      <c r="AC11" s="20"/>
      <c r="AD11" s="20"/>
    </row>
    <row r="12" spans="1:30" s="3" customFormat="1" ht="12">
      <c r="A12" s="20"/>
      <c r="B12" s="63" t="s">
        <v>7</v>
      </c>
      <c r="C12" s="64" t="s">
        <v>127</v>
      </c>
      <c r="D12" s="64"/>
      <c r="E12" s="64"/>
      <c r="F12" s="64"/>
      <c r="G12" s="64"/>
      <c r="H12" s="65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20"/>
      <c r="AC12" s="20"/>
      <c r="AD12" s="20"/>
    </row>
    <row r="13" spans="1:30" s="3" customFormat="1" ht="12">
      <c r="A13" s="20"/>
      <c r="B13" s="66" t="s">
        <v>8</v>
      </c>
      <c r="C13" s="67" t="s">
        <v>128</v>
      </c>
      <c r="D13" s="67"/>
      <c r="E13" s="67"/>
      <c r="F13" s="67"/>
      <c r="G13" s="67"/>
      <c r="H13" s="68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20"/>
      <c r="AC13" s="20"/>
      <c r="AD13" s="20"/>
    </row>
    <row r="14" spans="1:3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5" ht="33.75" customHeight="1">
      <c r="B16" s="4"/>
      <c r="C16" s="4"/>
      <c r="D16" s="103" t="s">
        <v>195</v>
      </c>
      <c r="E16" s="103" t="s">
        <v>196</v>
      </c>
      <c r="F16" s="103" t="s">
        <v>197</v>
      </c>
      <c r="G16" s="103" t="s">
        <v>198</v>
      </c>
      <c r="H16" s="103" t="s">
        <v>199</v>
      </c>
      <c r="I16" s="103" t="s">
        <v>200</v>
      </c>
      <c r="J16" s="103" t="s">
        <v>201</v>
      </c>
      <c r="K16" s="103" t="s">
        <v>202</v>
      </c>
      <c r="L16" s="103" t="s">
        <v>203</v>
      </c>
      <c r="M16" s="103" t="s">
        <v>204</v>
      </c>
      <c r="N16" s="103" t="s">
        <v>205</v>
      </c>
      <c r="O16" s="103" t="s">
        <v>206</v>
      </c>
      <c r="P16" s="103" t="s">
        <v>207</v>
      </c>
      <c r="Q16" s="103" t="s">
        <v>208</v>
      </c>
      <c r="R16" s="103" t="s">
        <v>209</v>
      </c>
      <c r="S16" s="103" t="s">
        <v>210</v>
      </c>
      <c r="T16" s="103" t="s">
        <v>211</v>
      </c>
      <c r="U16" s="103" t="s">
        <v>212</v>
      </c>
      <c r="V16" s="103" t="s">
        <v>213</v>
      </c>
      <c r="W16" s="103" t="s">
        <v>214</v>
      </c>
      <c r="X16" s="103" t="s">
        <v>215</v>
      </c>
      <c r="Y16" s="103" t="s">
        <v>216</v>
      </c>
      <c r="Z16" s="103" t="s">
        <v>217</v>
      </c>
      <c r="AA16" s="103" t="s">
        <v>218</v>
      </c>
      <c r="AB16" s="103" t="s">
        <v>219</v>
      </c>
      <c r="AC16" s="103" t="s">
        <v>220</v>
      </c>
      <c r="AD16" s="103" t="s">
        <v>221</v>
      </c>
      <c r="AE16" s="103" t="s">
        <v>222</v>
      </c>
      <c r="AF16" s="103" t="s">
        <v>223</v>
      </c>
      <c r="AG16" s="103" t="s">
        <v>232</v>
      </c>
      <c r="AH16" s="103" t="s">
        <v>225</v>
      </c>
      <c r="AI16" s="103" t="s">
        <v>226</v>
      </c>
    </row>
    <row r="17" spans="2:35" ht="12.75" customHeight="1">
      <c r="B17" s="71" t="s">
        <v>9</v>
      </c>
      <c r="C17" s="72" t="s">
        <v>10</v>
      </c>
      <c r="D17" s="104">
        <v>1301</v>
      </c>
      <c r="E17" s="104">
        <v>1302</v>
      </c>
      <c r="F17" s="104">
        <v>1303</v>
      </c>
      <c r="G17" s="104">
        <v>1304</v>
      </c>
      <c r="H17" s="104">
        <v>1305</v>
      </c>
      <c r="I17" s="104">
        <v>1306</v>
      </c>
      <c r="J17" s="104">
        <v>1307</v>
      </c>
      <c r="K17" s="104">
        <v>1308</v>
      </c>
      <c r="L17" s="104">
        <v>1309</v>
      </c>
      <c r="M17" s="104">
        <v>1310</v>
      </c>
      <c r="N17" s="104">
        <v>1311</v>
      </c>
      <c r="O17" s="104">
        <v>1312</v>
      </c>
      <c r="P17" s="104">
        <v>1313</v>
      </c>
      <c r="Q17" s="104">
        <v>1314</v>
      </c>
      <c r="R17" s="104">
        <v>1315</v>
      </c>
      <c r="S17" s="104">
        <v>1316</v>
      </c>
      <c r="T17" s="104">
        <v>1317</v>
      </c>
      <c r="U17" s="104">
        <v>1318</v>
      </c>
      <c r="V17" s="104">
        <v>1319</v>
      </c>
      <c r="W17" s="104">
        <v>1320</v>
      </c>
      <c r="X17" s="104">
        <v>1321</v>
      </c>
      <c r="Y17" s="104">
        <v>1322</v>
      </c>
      <c r="Z17" s="104">
        <v>1323</v>
      </c>
      <c r="AA17" s="104">
        <v>1324</v>
      </c>
      <c r="AB17" s="104">
        <v>1325</v>
      </c>
      <c r="AC17" s="104">
        <v>1326</v>
      </c>
      <c r="AD17" s="104">
        <v>1327</v>
      </c>
      <c r="AE17" s="104">
        <v>1328</v>
      </c>
      <c r="AF17" s="104">
        <v>1329</v>
      </c>
      <c r="AG17" s="104">
        <v>1330</v>
      </c>
      <c r="AH17" s="104">
        <v>1331</v>
      </c>
      <c r="AI17" s="104">
        <v>13</v>
      </c>
    </row>
    <row r="18" spans="30:35" ht="12.75">
      <c r="AD18" s="12"/>
      <c r="AE18" s="12"/>
      <c r="AF18" s="12"/>
      <c r="AG18" s="12"/>
      <c r="AH18" s="12"/>
      <c r="AI18" s="12"/>
    </row>
    <row r="19" spans="1:35" ht="12.75" customHeight="1">
      <c r="A19" s="5"/>
      <c r="B19" s="73" t="s">
        <v>36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</row>
    <row r="20" spans="1:35" s="7" customFormat="1" ht="12.75">
      <c r="A20" s="6"/>
      <c r="B20" s="74" t="s">
        <v>37</v>
      </c>
      <c r="C20" s="75" t="s">
        <v>12</v>
      </c>
      <c r="D20" s="42">
        <v>1051</v>
      </c>
      <c r="E20" s="42">
        <v>1409</v>
      </c>
      <c r="F20" s="42">
        <v>842</v>
      </c>
      <c r="G20" s="42">
        <v>1059</v>
      </c>
      <c r="H20" s="42">
        <v>305</v>
      </c>
      <c r="I20" s="42">
        <v>91</v>
      </c>
      <c r="J20" s="42">
        <v>109</v>
      </c>
      <c r="K20" s="42">
        <v>269</v>
      </c>
      <c r="L20" s="42">
        <v>449</v>
      </c>
      <c r="M20" s="42">
        <v>448</v>
      </c>
      <c r="N20" s="42">
        <v>436</v>
      </c>
      <c r="O20" s="42">
        <v>76</v>
      </c>
      <c r="P20" s="42">
        <v>20</v>
      </c>
      <c r="Q20" s="42">
        <v>12</v>
      </c>
      <c r="R20" s="42">
        <v>77</v>
      </c>
      <c r="S20" s="42">
        <v>11</v>
      </c>
      <c r="T20" s="42">
        <v>36</v>
      </c>
      <c r="U20" s="42">
        <v>137</v>
      </c>
      <c r="V20" s="42">
        <v>227</v>
      </c>
      <c r="W20" s="42">
        <v>506</v>
      </c>
      <c r="X20" s="42">
        <v>307</v>
      </c>
      <c r="Y20" s="42">
        <v>47</v>
      </c>
      <c r="Z20" s="42">
        <v>145</v>
      </c>
      <c r="AA20" s="42">
        <v>87</v>
      </c>
      <c r="AB20" s="76">
        <v>14</v>
      </c>
      <c r="AC20" s="42">
        <v>531</v>
      </c>
      <c r="AD20" s="42">
        <v>649</v>
      </c>
      <c r="AE20" s="42">
        <v>21</v>
      </c>
      <c r="AF20" s="42">
        <v>91</v>
      </c>
      <c r="AG20" s="42">
        <v>15</v>
      </c>
      <c r="AH20" s="42">
        <v>199</v>
      </c>
      <c r="AI20" s="42">
        <f>SUM(D20:AH20)</f>
        <v>9676</v>
      </c>
    </row>
    <row r="21" spans="1:35" s="7" customFormat="1" ht="12.75">
      <c r="A21" s="6"/>
      <c r="B21" s="74" t="s">
        <v>38</v>
      </c>
      <c r="C21" s="75" t="s">
        <v>11</v>
      </c>
      <c r="D21" s="42">
        <v>5553</v>
      </c>
      <c r="E21" s="42">
        <v>4166</v>
      </c>
      <c r="F21" s="42">
        <v>4061</v>
      </c>
      <c r="G21" s="42">
        <v>3179</v>
      </c>
      <c r="H21" s="42">
        <v>4378</v>
      </c>
      <c r="I21" s="42">
        <v>199</v>
      </c>
      <c r="J21" s="42">
        <v>854</v>
      </c>
      <c r="K21" s="42">
        <v>489</v>
      </c>
      <c r="L21" s="42">
        <v>964</v>
      </c>
      <c r="M21" s="42">
        <v>1239</v>
      </c>
      <c r="N21" s="42">
        <v>1889</v>
      </c>
      <c r="O21" s="42">
        <v>582</v>
      </c>
      <c r="P21" s="42">
        <v>54</v>
      </c>
      <c r="Q21" s="42">
        <v>99</v>
      </c>
      <c r="R21" s="42">
        <v>320</v>
      </c>
      <c r="S21" s="42">
        <v>494</v>
      </c>
      <c r="T21" s="42">
        <v>455</v>
      </c>
      <c r="U21" s="42">
        <v>1379</v>
      </c>
      <c r="V21" s="42">
        <v>526</v>
      </c>
      <c r="W21" s="42">
        <v>861</v>
      </c>
      <c r="X21" s="42">
        <v>795</v>
      </c>
      <c r="Y21" s="42">
        <v>132</v>
      </c>
      <c r="Z21" s="42">
        <v>354</v>
      </c>
      <c r="AA21" s="42">
        <v>381</v>
      </c>
      <c r="AB21" s="76">
        <v>77</v>
      </c>
      <c r="AC21" s="42">
        <v>8361</v>
      </c>
      <c r="AD21" s="42">
        <v>1777</v>
      </c>
      <c r="AE21" s="42">
        <v>51</v>
      </c>
      <c r="AF21" s="42">
        <v>252</v>
      </c>
      <c r="AG21" s="42">
        <v>29</v>
      </c>
      <c r="AH21" s="42">
        <v>2612</v>
      </c>
      <c r="AI21" s="42">
        <f aca="true" t="shared" si="0" ref="AI21:AI38">SUM(D21:AH21)</f>
        <v>46562</v>
      </c>
    </row>
    <row r="22" spans="1:35" s="7" customFormat="1" ht="12.75">
      <c r="A22" s="6"/>
      <c r="B22" s="74" t="s">
        <v>39</v>
      </c>
      <c r="C22" s="75" t="s">
        <v>40</v>
      </c>
      <c r="D22" s="42">
        <v>3861</v>
      </c>
      <c r="E22" s="42">
        <v>2808</v>
      </c>
      <c r="F22" s="42">
        <v>2503</v>
      </c>
      <c r="G22" s="42">
        <v>2257</v>
      </c>
      <c r="H22" s="42">
        <v>3553</v>
      </c>
      <c r="I22" s="42">
        <v>137</v>
      </c>
      <c r="J22" s="42">
        <v>676</v>
      </c>
      <c r="K22" s="42">
        <v>376</v>
      </c>
      <c r="L22" s="42">
        <v>374</v>
      </c>
      <c r="M22" s="42">
        <v>480</v>
      </c>
      <c r="N22" s="42">
        <v>1441</v>
      </c>
      <c r="O22" s="42">
        <v>438</v>
      </c>
      <c r="P22" s="42">
        <v>46</v>
      </c>
      <c r="Q22" s="42">
        <v>90</v>
      </c>
      <c r="R22" s="42">
        <v>214</v>
      </c>
      <c r="S22" s="42">
        <v>494</v>
      </c>
      <c r="T22" s="42">
        <v>409</v>
      </c>
      <c r="U22" s="42">
        <v>1032</v>
      </c>
      <c r="V22" s="42">
        <v>121</v>
      </c>
      <c r="W22" s="42">
        <v>157</v>
      </c>
      <c r="X22" s="42">
        <v>620</v>
      </c>
      <c r="Y22" s="42">
        <v>96</v>
      </c>
      <c r="Z22" s="42">
        <v>266</v>
      </c>
      <c r="AA22" s="42">
        <v>301</v>
      </c>
      <c r="AB22" s="76">
        <v>60</v>
      </c>
      <c r="AC22" s="42">
        <v>5523</v>
      </c>
      <c r="AD22" s="42">
        <v>612</v>
      </c>
      <c r="AE22" s="42">
        <v>33</v>
      </c>
      <c r="AF22" s="42">
        <v>36</v>
      </c>
      <c r="AG22" s="42">
        <v>21</v>
      </c>
      <c r="AH22" s="42">
        <v>2274</v>
      </c>
      <c r="AI22" s="42">
        <f t="shared" si="0"/>
        <v>31309</v>
      </c>
    </row>
    <row r="23" spans="1:35" s="7" customFormat="1" ht="12.75">
      <c r="A23" s="6"/>
      <c r="B23" s="74" t="s">
        <v>41</v>
      </c>
      <c r="C23" s="75" t="s">
        <v>42</v>
      </c>
      <c r="D23" s="42">
        <v>1692</v>
      </c>
      <c r="E23" s="42">
        <v>1358</v>
      </c>
      <c r="F23" s="42">
        <v>1558</v>
      </c>
      <c r="G23" s="42">
        <v>922</v>
      </c>
      <c r="H23" s="42">
        <v>825</v>
      </c>
      <c r="I23" s="42">
        <v>62</v>
      </c>
      <c r="J23" s="42">
        <v>178</v>
      </c>
      <c r="K23" s="42">
        <v>113</v>
      </c>
      <c r="L23" s="42">
        <v>590</v>
      </c>
      <c r="M23" s="42">
        <v>759</v>
      </c>
      <c r="N23" s="42">
        <v>448</v>
      </c>
      <c r="O23" s="42">
        <v>144</v>
      </c>
      <c r="P23" s="42">
        <v>8</v>
      </c>
      <c r="Q23" s="42">
        <v>9</v>
      </c>
      <c r="R23" s="42">
        <v>106</v>
      </c>
      <c r="S23" s="42" t="s">
        <v>193</v>
      </c>
      <c r="T23" s="42">
        <v>46</v>
      </c>
      <c r="U23" s="42">
        <v>347</v>
      </c>
      <c r="V23" s="42">
        <v>405</v>
      </c>
      <c r="W23" s="42">
        <v>704</v>
      </c>
      <c r="X23" s="42">
        <v>175</v>
      </c>
      <c r="Y23" s="42">
        <v>36</v>
      </c>
      <c r="Z23" s="42">
        <v>88</v>
      </c>
      <c r="AA23" s="42">
        <v>80</v>
      </c>
      <c r="AB23" s="42">
        <v>17</v>
      </c>
      <c r="AC23" s="42">
        <v>2838</v>
      </c>
      <c r="AD23" s="42">
        <v>1165</v>
      </c>
      <c r="AE23" s="42">
        <v>18</v>
      </c>
      <c r="AF23" s="42">
        <v>216</v>
      </c>
      <c r="AG23" s="42">
        <v>8</v>
      </c>
      <c r="AH23" s="42">
        <v>338</v>
      </c>
      <c r="AI23" s="42">
        <f t="shared" si="0"/>
        <v>15253</v>
      </c>
    </row>
    <row r="24" spans="1:35" s="7" customFormat="1" ht="12.75">
      <c r="A24" s="6"/>
      <c r="B24" s="74" t="s">
        <v>43</v>
      </c>
      <c r="C24" s="75" t="s">
        <v>194</v>
      </c>
      <c r="D24" s="42">
        <v>1344</v>
      </c>
      <c r="E24" s="42">
        <v>711</v>
      </c>
      <c r="F24" s="42">
        <v>853</v>
      </c>
      <c r="G24" s="42">
        <v>583</v>
      </c>
      <c r="H24" s="42">
        <v>952</v>
      </c>
      <c r="I24" s="42">
        <v>52</v>
      </c>
      <c r="J24" s="42">
        <v>193</v>
      </c>
      <c r="K24" s="42">
        <v>50</v>
      </c>
      <c r="L24" s="42">
        <v>79</v>
      </c>
      <c r="M24" s="42">
        <v>113</v>
      </c>
      <c r="N24" s="42">
        <v>409</v>
      </c>
      <c r="O24" s="42">
        <v>98</v>
      </c>
      <c r="P24" s="42">
        <v>35</v>
      </c>
      <c r="Q24" s="42">
        <v>63</v>
      </c>
      <c r="R24" s="42">
        <v>139</v>
      </c>
      <c r="S24" s="42">
        <v>22</v>
      </c>
      <c r="T24" s="42">
        <v>360</v>
      </c>
      <c r="U24" s="42">
        <v>277</v>
      </c>
      <c r="V24" s="42">
        <v>35</v>
      </c>
      <c r="W24" s="42">
        <v>44</v>
      </c>
      <c r="X24" s="42">
        <v>99</v>
      </c>
      <c r="Y24" s="42">
        <v>31</v>
      </c>
      <c r="Z24" s="42">
        <v>58</v>
      </c>
      <c r="AA24" s="42">
        <v>122</v>
      </c>
      <c r="AB24" s="76">
        <v>42</v>
      </c>
      <c r="AC24" s="42">
        <v>1768</v>
      </c>
      <c r="AD24" s="42">
        <v>119</v>
      </c>
      <c r="AE24" s="42">
        <v>17</v>
      </c>
      <c r="AF24" s="42">
        <v>12</v>
      </c>
      <c r="AG24" s="42">
        <v>20</v>
      </c>
      <c r="AH24" s="42">
        <v>672</v>
      </c>
      <c r="AI24" s="42">
        <f t="shared" si="0"/>
        <v>9372</v>
      </c>
    </row>
    <row r="25" spans="1:35" s="7" customFormat="1" ht="12.75">
      <c r="A25" s="6"/>
      <c r="B25" s="74" t="s">
        <v>44</v>
      </c>
      <c r="C25" s="75" t="s">
        <v>131</v>
      </c>
      <c r="D25" s="42">
        <v>779</v>
      </c>
      <c r="E25" s="42">
        <v>490</v>
      </c>
      <c r="F25" s="42">
        <v>482</v>
      </c>
      <c r="G25" s="42">
        <v>411</v>
      </c>
      <c r="H25" s="42">
        <v>632</v>
      </c>
      <c r="I25" s="42">
        <v>39</v>
      </c>
      <c r="J25" s="42">
        <v>139</v>
      </c>
      <c r="K25" s="42">
        <v>40</v>
      </c>
      <c r="L25" s="42">
        <v>53</v>
      </c>
      <c r="M25" s="42">
        <v>61</v>
      </c>
      <c r="N25" s="42">
        <v>260</v>
      </c>
      <c r="O25" s="42">
        <v>66</v>
      </c>
      <c r="P25" s="42">
        <v>32</v>
      </c>
      <c r="Q25" s="42">
        <v>60</v>
      </c>
      <c r="R25" s="42">
        <v>101</v>
      </c>
      <c r="S25" s="42">
        <v>22</v>
      </c>
      <c r="T25" s="42">
        <v>340</v>
      </c>
      <c r="U25" s="42">
        <v>149</v>
      </c>
      <c r="V25" s="42">
        <v>28</v>
      </c>
      <c r="W25" s="42">
        <v>28</v>
      </c>
      <c r="X25" s="42">
        <v>73</v>
      </c>
      <c r="Y25" s="42">
        <v>27</v>
      </c>
      <c r="Z25" s="42">
        <v>49</v>
      </c>
      <c r="AA25" s="42">
        <v>95</v>
      </c>
      <c r="AB25" s="76">
        <v>37</v>
      </c>
      <c r="AC25" s="42">
        <v>1031</v>
      </c>
      <c r="AD25" s="42">
        <v>71</v>
      </c>
      <c r="AE25" s="42">
        <v>17</v>
      </c>
      <c r="AF25" s="42">
        <v>7</v>
      </c>
      <c r="AG25" s="42">
        <v>20</v>
      </c>
      <c r="AH25" s="42">
        <v>528</v>
      </c>
      <c r="AI25" s="42">
        <f t="shared" si="0"/>
        <v>6167</v>
      </c>
    </row>
    <row r="26" spans="1:35" s="7" customFormat="1" ht="12.75">
      <c r="A26" s="6"/>
      <c r="B26" s="74" t="s">
        <v>45</v>
      </c>
      <c r="C26" s="75" t="s">
        <v>132</v>
      </c>
      <c r="D26" s="42">
        <v>565</v>
      </c>
      <c r="E26" s="42">
        <v>221</v>
      </c>
      <c r="F26" s="42">
        <v>371</v>
      </c>
      <c r="G26" s="42">
        <v>172</v>
      </c>
      <c r="H26" s="42">
        <v>320</v>
      </c>
      <c r="I26" s="42">
        <v>13</v>
      </c>
      <c r="J26" s="42">
        <v>54</v>
      </c>
      <c r="K26" s="42">
        <v>10</v>
      </c>
      <c r="L26" s="42">
        <v>26</v>
      </c>
      <c r="M26" s="42">
        <v>52</v>
      </c>
      <c r="N26" s="42">
        <v>149</v>
      </c>
      <c r="O26" s="42">
        <v>32</v>
      </c>
      <c r="P26" s="42">
        <v>3</v>
      </c>
      <c r="Q26" s="42">
        <v>3</v>
      </c>
      <c r="R26" s="42">
        <v>38</v>
      </c>
      <c r="S26" s="42" t="s">
        <v>193</v>
      </c>
      <c r="T26" s="42">
        <v>20</v>
      </c>
      <c r="U26" s="42">
        <v>128</v>
      </c>
      <c r="V26" s="42">
        <v>7</v>
      </c>
      <c r="W26" s="42">
        <v>16</v>
      </c>
      <c r="X26" s="42">
        <v>26</v>
      </c>
      <c r="Y26" s="42">
        <v>4</v>
      </c>
      <c r="Z26" s="42">
        <v>9</v>
      </c>
      <c r="AA26" s="42">
        <v>27</v>
      </c>
      <c r="AB26" s="42">
        <v>5</v>
      </c>
      <c r="AC26" s="42">
        <v>737</v>
      </c>
      <c r="AD26" s="42">
        <v>48</v>
      </c>
      <c r="AE26" s="42" t="s">
        <v>193</v>
      </c>
      <c r="AF26" s="42">
        <v>5</v>
      </c>
      <c r="AG26" s="42" t="s">
        <v>193</v>
      </c>
      <c r="AH26" s="42">
        <v>144</v>
      </c>
      <c r="AI26" s="42">
        <f t="shared" si="0"/>
        <v>3205</v>
      </c>
    </row>
    <row r="27" spans="1:35" s="7" customFormat="1" ht="12.75">
      <c r="A27" s="6"/>
      <c r="B27" s="74" t="s">
        <v>46</v>
      </c>
      <c r="C27" s="75" t="s">
        <v>133</v>
      </c>
      <c r="D27" s="42">
        <v>4209</v>
      </c>
      <c r="E27" s="42">
        <v>3455</v>
      </c>
      <c r="F27" s="42">
        <v>3208</v>
      </c>
      <c r="G27" s="42">
        <v>2596</v>
      </c>
      <c r="H27" s="42">
        <v>3426</v>
      </c>
      <c r="I27" s="42">
        <v>147</v>
      </c>
      <c r="J27" s="42">
        <v>661</v>
      </c>
      <c r="K27" s="42">
        <v>439</v>
      </c>
      <c r="L27" s="42">
        <v>885</v>
      </c>
      <c r="M27" s="42">
        <v>1126</v>
      </c>
      <c r="N27" s="42">
        <v>1480</v>
      </c>
      <c r="O27" s="42">
        <v>484</v>
      </c>
      <c r="P27" s="42">
        <v>19</v>
      </c>
      <c r="Q27" s="42">
        <v>36</v>
      </c>
      <c r="R27" s="42">
        <v>181</v>
      </c>
      <c r="S27" s="42">
        <v>472</v>
      </c>
      <c r="T27" s="42">
        <v>95</v>
      </c>
      <c r="U27" s="42">
        <v>1102</v>
      </c>
      <c r="V27" s="42">
        <v>491</v>
      </c>
      <c r="W27" s="42">
        <v>817</v>
      </c>
      <c r="X27" s="42">
        <v>696</v>
      </c>
      <c r="Y27" s="42">
        <v>101</v>
      </c>
      <c r="Z27" s="42">
        <v>296</v>
      </c>
      <c r="AA27" s="42">
        <v>259</v>
      </c>
      <c r="AB27" s="42">
        <v>35</v>
      </c>
      <c r="AC27" s="42">
        <v>6593</v>
      </c>
      <c r="AD27" s="42">
        <v>1658</v>
      </c>
      <c r="AE27" s="42">
        <v>34</v>
      </c>
      <c r="AF27" s="42">
        <v>240</v>
      </c>
      <c r="AG27" s="42">
        <v>9</v>
      </c>
      <c r="AH27" s="42">
        <v>1940</v>
      </c>
      <c r="AI27" s="42">
        <f t="shared" si="0"/>
        <v>37190</v>
      </c>
    </row>
    <row r="28" spans="1:35" s="7" customFormat="1" ht="12.75">
      <c r="A28" s="6"/>
      <c r="B28" s="74" t="s">
        <v>47</v>
      </c>
      <c r="C28" s="75" t="s">
        <v>48</v>
      </c>
      <c r="D28" s="42">
        <v>581</v>
      </c>
      <c r="E28" s="42">
        <v>312</v>
      </c>
      <c r="F28" s="42">
        <v>269</v>
      </c>
      <c r="G28" s="42">
        <v>173</v>
      </c>
      <c r="H28" s="42">
        <v>530</v>
      </c>
      <c r="I28" s="42">
        <v>11</v>
      </c>
      <c r="J28" s="42">
        <v>58</v>
      </c>
      <c r="K28" s="42">
        <v>14</v>
      </c>
      <c r="L28" s="42">
        <v>34</v>
      </c>
      <c r="M28" s="42">
        <v>21</v>
      </c>
      <c r="N28" s="42">
        <v>162</v>
      </c>
      <c r="O28" s="42">
        <v>93</v>
      </c>
      <c r="P28" s="42">
        <v>4</v>
      </c>
      <c r="Q28" s="42" t="s">
        <v>193</v>
      </c>
      <c r="R28" s="42">
        <v>9</v>
      </c>
      <c r="S28" s="42">
        <v>454</v>
      </c>
      <c r="T28" s="42">
        <v>20</v>
      </c>
      <c r="U28" s="42">
        <v>124</v>
      </c>
      <c r="V28" s="42">
        <v>5</v>
      </c>
      <c r="W28" s="42">
        <v>9</v>
      </c>
      <c r="X28" s="42">
        <v>43</v>
      </c>
      <c r="Y28" s="42">
        <v>19</v>
      </c>
      <c r="Z28" s="42">
        <v>17</v>
      </c>
      <c r="AA28" s="42">
        <v>32</v>
      </c>
      <c r="AB28" s="42">
        <v>1</v>
      </c>
      <c r="AC28" s="42">
        <v>974</v>
      </c>
      <c r="AD28" s="42">
        <v>54</v>
      </c>
      <c r="AE28" s="42" t="s">
        <v>193</v>
      </c>
      <c r="AF28" s="42" t="s">
        <v>193</v>
      </c>
      <c r="AG28" s="42" t="s">
        <v>193</v>
      </c>
      <c r="AH28" s="42">
        <v>519</v>
      </c>
      <c r="AI28" s="42">
        <f t="shared" si="0"/>
        <v>4542</v>
      </c>
    </row>
    <row r="29" spans="1:35" s="7" customFormat="1" ht="12.75">
      <c r="A29" s="6"/>
      <c r="B29" s="74" t="s">
        <v>49</v>
      </c>
      <c r="C29" s="75" t="s">
        <v>50</v>
      </c>
      <c r="D29" s="42">
        <v>259</v>
      </c>
      <c r="E29" s="42">
        <v>100</v>
      </c>
      <c r="F29" s="42">
        <v>105</v>
      </c>
      <c r="G29" s="42">
        <v>66</v>
      </c>
      <c r="H29" s="42">
        <v>234</v>
      </c>
      <c r="I29" s="42">
        <v>5</v>
      </c>
      <c r="J29" s="42">
        <v>21</v>
      </c>
      <c r="K29" s="42">
        <v>6</v>
      </c>
      <c r="L29" s="42">
        <v>21</v>
      </c>
      <c r="M29" s="42">
        <v>48</v>
      </c>
      <c r="N29" s="42">
        <v>80</v>
      </c>
      <c r="O29" s="42">
        <v>51</v>
      </c>
      <c r="P29" s="42">
        <v>2</v>
      </c>
      <c r="Q29" s="42" t="s">
        <v>193</v>
      </c>
      <c r="R29" s="42">
        <v>2</v>
      </c>
      <c r="S29" s="42" t="s">
        <v>193</v>
      </c>
      <c r="T29" s="42">
        <v>7</v>
      </c>
      <c r="U29" s="42">
        <v>83</v>
      </c>
      <c r="V29" s="42">
        <v>12</v>
      </c>
      <c r="W29" s="42">
        <v>22</v>
      </c>
      <c r="X29" s="42">
        <v>10</v>
      </c>
      <c r="Y29" s="42">
        <v>8</v>
      </c>
      <c r="Z29" s="42">
        <v>16</v>
      </c>
      <c r="AA29" s="42">
        <v>1</v>
      </c>
      <c r="AB29" s="42" t="s">
        <v>193</v>
      </c>
      <c r="AC29" s="42">
        <v>902</v>
      </c>
      <c r="AD29" s="42">
        <v>86</v>
      </c>
      <c r="AE29" s="42" t="s">
        <v>193</v>
      </c>
      <c r="AF29" s="42" t="s">
        <v>193</v>
      </c>
      <c r="AG29" s="42" t="s">
        <v>193</v>
      </c>
      <c r="AH29" s="42">
        <v>48</v>
      </c>
      <c r="AI29" s="42">
        <f t="shared" si="0"/>
        <v>2195</v>
      </c>
    </row>
    <row r="30" spans="1:35" s="7" customFormat="1" ht="12.75">
      <c r="A30" s="6"/>
      <c r="B30" s="74" t="s">
        <v>51</v>
      </c>
      <c r="C30" s="75" t="s">
        <v>52</v>
      </c>
      <c r="D30" s="42">
        <v>2501</v>
      </c>
      <c r="E30" s="42">
        <v>2006</v>
      </c>
      <c r="F30" s="42">
        <v>1752</v>
      </c>
      <c r="G30" s="42">
        <v>1673</v>
      </c>
      <c r="H30" s="42">
        <v>2391</v>
      </c>
      <c r="I30" s="42">
        <v>87</v>
      </c>
      <c r="J30" s="42">
        <v>479</v>
      </c>
      <c r="K30" s="42">
        <v>322</v>
      </c>
      <c r="L30" s="42">
        <v>287</v>
      </c>
      <c r="M30" s="42">
        <v>398</v>
      </c>
      <c r="N30" s="42">
        <v>1019</v>
      </c>
      <c r="O30" s="42">
        <v>279</v>
      </c>
      <c r="P30" s="42">
        <v>10</v>
      </c>
      <c r="Q30" s="42">
        <v>30</v>
      </c>
      <c r="R30" s="42">
        <v>104</v>
      </c>
      <c r="S30" s="42">
        <v>18</v>
      </c>
      <c r="T30" s="42">
        <v>49</v>
      </c>
      <c r="U30" s="42">
        <v>759</v>
      </c>
      <c r="V30" s="42">
        <v>88</v>
      </c>
      <c r="W30" s="42">
        <v>120</v>
      </c>
      <c r="X30" s="42">
        <v>504</v>
      </c>
      <c r="Y30" s="42">
        <v>50</v>
      </c>
      <c r="Z30" s="42">
        <v>200</v>
      </c>
      <c r="AA30" s="42">
        <v>174</v>
      </c>
      <c r="AB30" s="42">
        <v>22</v>
      </c>
      <c r="AC30" s="42">
        <v>3518</v>
      </c>
      <c r="AD30" s="42">
        <v>487</v>
      </c>
      <c r="AE30" s="42">
        <v>16</v>
      </c>
      <c r="AF30" s="42">
        <v>29</v>
      </c>
      <c r="AG30" s="42">
        <v>1</v>
      </c>
      <c r="AH30" s="42">
        <v>1227</v>
      </c>
      <c r="AI30" s="42">
        <f t="shared" si="0"/>
        <v>20600</v>
      </c>
    </row>
    <row r="31" spans="1:35" s="7" customFormat="1" ht="12.75">
      <c r="A31" s="6"/>
      <c r="B31" s="74" t="s">
        <v>53</v>
      </c>
      <c r="C31" s="75" t="s">
        <v>54</v>
      </c>
      <c r="D31" s="42">
        <v>421</v>
      </c>
      <c r="E31" s="42">
        <v>641</v>
      </c>
      <c r="F31" s="42">
        <v>480</v>
      </c>
      <c r="G31" s="42">
        <v>500</v>
      </c>
      <c r="H31" s="42">
        <v>259</v>
      </c>
      <c r="I31" s="42">
        <v>40</v>
      </c>
      <c r="J31" s="42">
        <v>92</v>
      </c>
      <c r="K31" s="42">
        <v>80</v>
      </c>
      <c r="L31" s="42">
        <v>298</v>
      </c>
      <c r="M31" s="42">
        <v>502</v>
      </c>
      <c r="N31" s="42">
        <v>185</v>
      </c>
      <c r="O31" s="42">
        <v>48</v>
      </c>
      <c r="P31" s="42">
        <v>3</v>
      </c>
      <c r="Q31" s="42">
        <v>3</v>
      </c>
      <c r="R31" s="42">
        <v>49</v>
      </c>
      <c r="S31" s="42" t="s">
        <v>193</v>
      </c>
      <c r="T31" s="42">
        <v>19</v>
      </c>
      <c r="U31" s="42">
        <v>115</v>
      </c>
      <c r="V31" s="42">
        <v>219</v>
      </c>
      <c r="W31" s="42">
        <v>420</v>
      </c>
      <c r="X31" s="42">
        <v>123</v>
      </c>
      <c r="Y31" s="42">
        <v>13</v>
      </c>
      <c r="Z31" s="42">
        <v>58</v>
      </c>
      <c r="AA31" s="42">
        <v>26</v>
      </c>
      <c r="AB31" s="42">
        <v>11</v>
      </c>
      <c r="AC31" s="42">
        <v>942</v>
      </c>
      <c r="AD31" s="42">
        <v>453</v>
      </c>
      <c r="AE31" s="42">
        <v>10</v>
      </c>
      <c r="AF31" s="42">
        <v>26</v>
      </c>
      <c r="AG31" s="42">
        <v>8</v>
      </c>
      <c r="AH31" s="42">
        <v>143</v>
      </c>
      <c r="AI31" s="42">
        <f t="shared" si="0"/>
        <v>6187</v>
      </c>
    </row>
    <row r="32" spans="1:35" s="7" customFormat="1" ht="12.75">
      <c r="A32" s="6"/>
      <c r="B32" s="74" t="s">
        <v>55</v>
      </c>
      <c r="C32" s="75" t="s">
        <v>56</v>
      </c>
      <c r="D32" s="42">
        <v>447</v>
      </c>
      <c r="E32" s="42">
        <v>396</v>
      </c>
      <c r="F32" s="42">
        <v>602</v>
      </c>
      <c r="G32" s="42">
        <v>184</v>
      </c>
      <c r="H32" s="42">
        <v>12</v>
      </c>
      <c r="I32" s="42">
        <v>4</v>
      </c>
      <c r="J32" s="42">
        <v>11</v>
      </c>
      <c r="K32" s="42">
        <v>17</v>
      </c>
      <c r="L32" s="42">
        <v>245</v>
      </c>
      <c r="M32" s="42">
        <v>157</v>
      </c>
      <c r="N32" s="42">
        <v>34</v>
      </c>
      <c r="O32" s="42">
        <v>13</v>
      </c>
      <c r="P32" s="42" t="s">
        <v>193</v>
      </c>
      <c r="Q32" s="42">
        <v>3</v>
      </c>
      <c r="R32" s="42">
        <v>17</v>
      </c>
      <c r="S32" s="42" t="s">
        <v>193</v>
      </c>
      <c r="T32" s="42" t="s">
        <v>193</v>
      </c>
      <c r="U32" s="42">
        <v>21</v>
      </c>
      <c r="V32" s="42">
        <v>167</v>
      </c>
      <c r="W32" s="42">
        <v>246</v>
      </c>
      <c r="X32" s="42">
        <v>16</v>
      </c>
      <c r="Y32" s="42">
        <v>11</v>
      </c>
      <c r="Z32" s="42">
        <v>5</v>
      </c>
      <c r="AA32" s="42">
        <v>26</v>
      </c>
      <c r="AB32" s="42">
        <v>1</v>
      </c>
      <c r="AC32" s="42">
        <v>257</v>
      </c>
      <c r="AD32" s="42">
        <v>578</v>
      </c>
      <c r="AE32" s="42">
        <v>8</v>
      </c>
      <c r="AF32" s="42">
        <v>185</v>
      </c>
      <c r="AG32" s="42" t="s">
        <v>193</v>
      </c>
      <c r="AH32" s="42">
        <v>3</v>
      </c>
      <c r="AI32" s="42">
        <f t="shared" si="0"/>
        <v>3666</v>
      </c>
    </row>
    <row r="33" spans="1:35" s="7" customFormat="1" ht="12.75">
      <c r="A33" s="6"/>
      <c r="B33" s="77"/>
      <c r="C33" s="7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79"/>
      <c r="AC33" s="47"/>
      <c r="AD33" s="47"/>
      <c r="AE33" s="47"/>
      <c r="AF33" s="47"/>
      <c r="AG33" s="47"/>
      <c r="AH33" s="47"/>
      <c r="AI33" s="48"/>
    </row>
    <row r="34" spans="1:35" s="7" customFormat="1" ht="12.75">
      <c r="A34" s="6"/>
      <c r="B34" s="73" t="s">
        <v>57</v>
      </c>
      <c r="C34" s="3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80"/>
      <c r="AC34" s="47"/>
      <c r="AD34" s="47"/>
      <c r="AE34" s="47"/>
      <c r="AF34" s="47"/>
      <c r="AG34" s="47"/>
      <c r="AH34" s="48"/>
      <c r="AI34" s="42">
        <f t="shared" si="0"/>
        <v>0</v>
      </c>
    </row>
    <row r="35" spans="1:35" s="7" customFormat="1" ht="12.75">
      <c r="A35" s="6"/>
      <c r="B35" s="74" t="s">
        <v>58</v>
      </c>
      <c r="C35" s="75" t="s">
        <v>129</v>
      </c>
      <c r="D35" s="42">
        <v>772</v>
      </c>
      <c r="E35" s="42">
        <v>3212</v>
      </c>
      <c r="F35" s="42">
        <v>785</v>
      </c>
      <c r="G35" s="42">
        <v>2404</v>
      </c>
      <c r="H35" s="42">
        <v>426</v>
      </c>
      <c r="I35" s="42">
        <v>292</v>
      </c>
      <c r="J35" s="42">
        <v>528</v>
      </c>
      <c r="K35" s="42">
        <v>1185</v>
      </c>
      <c r="L35" s="42">
        <v>1337</v>
      </c>
      <c r="M35" s="42">
        <v>582</v>
      </c>
      <c r="N35" s="42">
        <v>814</v>
      </c>
      <c r="O35" s="42">
        <v>153</v>
      </c>
      <c r="P35" s="42">
        <v>173</v>
      </c>
      <c r="Q35" s="42">
        <v>318</v>
      </c>
      <c r="R35" s="42">
        <v>1180</v>
      </c>
      <c r="S35" s="42">
        <v>16</v>
      </c>
      <c r="T35" s="42">
        <v>301</v>
      </c>
      <c r="U35" s="42">
        <v>1173</v>
      </c>
      <c r="V35" s="42">
        <v>63</v>
      </c>
      <c r="W35" s="42">
        <v>1000</v>
      </c>
      <c r="X35" s="42">
        <v>652</v>
      </c>
      <c r="Y35" s="42">
        <v>454</v>
      </c>
      <c r="Z35" s="42">
        <v>824</v>
      </c>
      <c r="AA35" s="42">
        <v>191</v>
      </c>
      <c r="AB35" s="76">
        <v>54</v>
      </c>
      <c r="AC35" s="42">
        <v>1279</v>
      </c>
      <c r="AD35" s="42">
        <v>1549</v>
      </c>
      <c r="AE35" s="42">
        <v>10</v>
      </c>
      <c r="AF35" s="42">
        <v>27</v>
      </c>
      <c r="AG35" s="42"/>
      <c r="AH35" s="42">
        <v>7</v>
      </c>
      <c r="AI35" s="42">
        <f t="shared" si="0"/>
        <v>21761</v>
      </c>
    </row>
    <row r="36" spans="1:35" s="7" customFormat="1" ht="12.75">
      <c r="A36" s="6"/>
      <c r="B36" s="74" t="s">
        <v>59</v>
      </c>
      <c r="C36" s="75" t="s">
        <v>60</v>
      </c>
      <c r="D36" s="42">
        <v>2654</v>
      </c>
      <c r="E36" s="42">
        <v>7585</v>
      </c>
      <c r="F36" s="42">
        <v>1911</v>
      </c>
      <c r="G36" s="42">
        <v>4812</v>
      </c>
      <c r="H36" s="42">
        <v>1065</v>
      </c>
      <c r="I36" s="42">
        <v>521</v>
      </c>
      <c r="J36" s="42">
        <v>1318</v>
      </c>
      <c r="K36" s="42">
        <v>2868</v>
      </c>
      <c r="L36" s="42">
        <v>2376</v>
      </c>
      <c r="M36" s="42">
        <v>1219</v>
      </c>
      <c r="N36" s="42">
        <v>2702</v>
      </c>
      <c r="O36" s="42">
        <v>332</v>
      </c>
      <c r="P36" s="42">
        <v>545</v>
      </c>
      <c r="Q36" s="42">
        <v>690</v>
      </c>
      <c r="R36" s="42">
        <v>2229</v>
      </c>
      <c r="S36" s="42">
        <v>83</v>
      </c>
      <c r="T36" s="42">
        <v>691</v>
      </c>
      <c r="U36" s="42">
        <v>3245</v>
      </c>
      <c r="V36" s="42">
        <v>98</v>
      </c>
      <c r="W36" s="42">
        <v>1721</v>
      </c>
      <c r="X36" s="42">
        <v>1462</v>
      </c>
      <c r="Y36" s="42">
        <v>862</v>
      </c>
      <c r="Z36" s="42">
        <v>2257</v>
      </c>
      <c r="AA36" s="42">
        <v>296</v>
      </c>
      <c r="AB36" s="76">
        <v>176</v>
      </c>
      <c r="AC36" s="42">
        <v>2611</v>
      </c>
      <c r="AD36" s="42">
        <v>3179</v>
      </c>
      <c r="AE36" s="42">
        <v>16</v>
      </c>
      <c r="AF36" s="42">
        <v>50</v>
      </c>
      <c r="AG36" s="42"/>
      <c r="AH36" s="42">
        <v>15</v>
      </c>
      <c r="AI36" s="42">
        <f t="shared" si="0"/>
        <v>49589</v>
      </c>
    </row>
    <row r="37" spans="1:35" s="9" customFormat="1" ht="12.75">
      <c r="A37" s="8"/>
      <c r="B37" s="74" t="s">
        <v>39</v>
      </c>
      <c r="C37" s="75" t="s">
        <v>61</v>
      </c>
      <c r="D37" s="42">
        <v>1453</v>
      </c>
      <c r="E37" s="42">
        <v>4766</v>
      </c>
      <c r="F37" s="42">
        <v>949</v>
      </c>
      <c r="G37" s="42">
        <v>2957</v>
      </c>
      <c r="H37" s="42">
        <v>642</v>
      </c>
      <c r="I37" s="42">
        <v>185</v>
      </c>
      <c r="J37" s="42">
        <v>719</v>
      </c>
      <c r="K37" s="42">
        <v>1741</v>
      </c>
      <c r="L37" s="42">
        <v>1360</v>
      </c>
      <c r="M37" s="42">
        <v>705</v>
      </c>
      <c r="N37" s="42">
        <v>1630</v>
      </c>
      <c r="O37" s="42">
        <v>203</v>
      </c>
      <c r="P37" s="42">
        <v>315</v>
      </c>
      <c r="Q37" s="42">
        <v>355</v>
      </c>
      <c r="R37" s="42">
        <v>1277</v>
      </c>
      <c r="S37" s="42">
        <v>69</v>
      </c>
      <c r="T37" s="42">
        <v>282</v>
      </c>
      <c r="U37" s="42">
        <v>1923</v>
      </c>
      <c r="V37" s="42">
        <v>44</v>
      </c>
      <c r="W37" s="42">
        <v>921</v>
      </c>
      <c r="X37" s="42">
        <v>987</v>
      </c>
      <c r="Y37" s="42">
        <v>509</v>
      </c>
      <c r="Z37" s="42">
        <v>1324</v>
      </c>
      <c r="AA37" s="42">
        <v>148</v>
      </c>
      <c r="AB37" s="76">
        <v>120</v>
      </c>
      <c r="AC37" s="42">
        <v>1214</v>
      </c>
      <c r="AD37" s="42">
        <v>2011</v>
      </c>
      <c r="AE37" s="42">
        <v>8</v>
      </c>
      <c r="AF37" s="42">
        <v>19</v>
      </c>
      <c r="AG37" s="42"/>
      <c r="AH37" s="42">
        <v>6</v>
      </c>
      <c r="AI37" s="42">
        <f t="shared" si="0"/>
        <v>28842</v>
      </c>
    </row>
    <row r="38" spans="1:35" s="11" customFormat="1" ht="12.75">
      <c r="A38" s="10"/>
      <c r="B38" s="74" t="s">
        <v>41</v>
      </c>
      <c r="C38" s="75" t="s">
        <v>62</v>
      </c>
      <c r="D38" s="42">
        <v>1201</v>
      </c>
      <c r="E38" s="42">
        <v>2819</v>
      </c>
      <c r="F38" s="42">
        <v>962</v>
      </c>
      <c r="G38" s="42">
        <v>1855</v>
      </c>
      <c r="H38" s="42">
        <v>423</v>
      </c>
      <c r="I38" s="42">
        <v>336</v>
      </c>
      <c r="J38" s="42">
        <v>599</v>
      </c>
      <c r="K38" s="42">
        <v>1127</v>
      </c>
      <c r="L38" s="42">
        <v>1016</v>
      </c>
      <c r="M38" s="42">
        <v>514</v>
      </c>
      <c r="N38" s="42">
        <v>1072</v>
      </c>
      <c r="O38" s="42">
        <v>129</v>
      </c>
      <c r="P38" s="42">
        <v>230</v>
      </c>
      <c r="Q38" s="42">
        <v>335</v>
      </c>
      <c r="R38" s="42">
        <v>952</v>
      </c>
      <c r="S38" s="42">
        <v>14</v>
      </c>
      <c r="T38" s="42">
        <v>409</v>
      </c>
      <c r="U38" s="42">
        <v>1322</v>
      </c>
      <c r="V38" s="42">
        <v>54</v>
      </c>
      <c r="W38" s="42">
        <v>800</v>
      </c>
      <c r="X38" s="42">
        <v>475</v>
      </c>
      <c r="Y38" s="42">
        <v>353</v>
      </c>
      <c r="Z38" s="42">
        <v>933</v>
      </c>
      <c r="AA38" s="42">
        <v>148</v>
      </c>
      <c r="AB38" s="76">
        <v>56</v>
      </c>
      <c r="AC38" s="42">
        <v>1397</v>
      </c>
      <c r="AD38" s="42">
        <v>1168</v>
      </c>
      <c r="AE38" s="42">
        <v>8</v>
      </c>
      <c r="AF38" s="42">
        <v>31</v>
      </c>
      <c r="AG38" s="42"/>
      <c r="AH38" s="42">
        <v>9</v>
      </c>
      <c r="AI38" s="42">
        <f t="shared" si="0"/>
        <v>20747</v>
      </c>
    </row>
    <row r="39" spans="1:35" ht="12.75">
      <c r="A39" s="5"/>
      <c r="B39" s="77"/>
      <c r="C39" s="8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79"/>
      <c r="AC39" s="99"/>
      <c r="AD39" s="99"/>
      <c r="AE39" s="99"/>
      <c r="AF39" s="99"/>
      <c r="AG39" s="99"/>
      <c r="AH39" s="99"/>
      <c r="AI39" s="46"/>
    </row>
    <row r="40" spans="1:35" ht="12.75">
      <c r="A40" s="5"/>
      <c r="B40" s="73" t="s">
        <v>63</v>
      </c>
      <c r="C40" s="3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80"/>
      <c r="AC40" s="47"/>
      <c r="AD40" s="47"/>
      <c r="AE40" s="47"/>
      <c r="AF40" s="47"/>
      <c r="AG40" s="47"/>
      <c r="AH40" s="47"/>
      <c r="AI40" s="48"/>
    </row>
    <row r="41" spans="1:35" ht="12.75">
      <c r="A41" s="5"/>
      <c r="B41" s="74" t="s">
        <v>64</v>
      </c>
      <c r="C41" s="75" t="s">
        <v>13</v>
      </c>
      <c r="D41" s="42">
        <v>53</v>
      </c>
      <c r="E41" s="42">
        <v>367</v>
      </c>
      <c r="F41" s="42">
        <v>25</v>
      </c>
      <c r="G41" s="42">
        <v>281</v>
      </c>
      <c r="H41" s="42">
        <v>28</v>
      </c>
      <c r="I41" s="42">
        <v>52</v>
      </c>
      <c r="J41" s="42">
        <v>22</v>
      </c>
      <c r="K41" s="42">
        <v>88</v>
      </c>
      <c r="L41" s="42">
        <v>404</v>
      </c>
      <c r="M41" s="42">
        <v>106</v>
      </c>
      <c r="N41" s="42">
        <v>74</v>
      </c>
      <c r="O41" s="42">
        <v>15</v>
      </c>
      <c r="P41" s="42">
        <v>34</v>
      </c>
      <c r="Q41" s="42">
        <v>16</v>
      </c>
      <c r="R41" s="42">
        <v>61</v>
      </c>
      <c r="S41" s="42">
        <v>7</v>
      </c>
      <c r="T41" s="42">
        <v>47</v>
      </c>
      <c r="U41" s="42">
        <v>75</v>
      </c>
      <c r="V41" s="42">
        <v>117</v>
      </c>
      <c r="W41" s="42">
        <v>44</v>
      </c>
      <c r="X41" s="42">
        <v>81</v>
      </c>
      <c r="Y41" s="42">
        <v>47</v>
      </c>
      <c r="Z41" s="42">
        <v>147</v>
      </c>
      <c r="AA41" s="42">
        <v>29</v>
      </c>
      <c r="AB41" s="76">
        <v>15</v>
      </c>
      <c r="AC41" s="42">
        <v>56</v>
      </c>
      <c r="AD41" s="42">
        <v>257</v>
      </c>
      <c r="AE41" s="42">
        <v>3</v>
      </c>
      <c r="AF41" s="42">
        <v>12</v>
      </c>
      <c r="AG41" s="42"/>
      <c r="AH41" s="42">
        <v>5</v>
      </c>
      <c r="AI41" s="42">
        <f>SUM(D41:AH41)</f>
        <v>2568</v>
      </c>
    </row>
    <row r="42" spans="1:35" ht="12.75">
      <c r="A42" s="5"/>
      <c r="B42" s="74" t="s">
        <v>65</v>
      </c>
      <c r="C42" s="75" t="s">
        <v>66</v>
      </c>
      <c r="D42" s="42">
        <v>178</v>
      </c>
      <c r="E42" s="42">
        <v>1579</v>
      </c>
      <c r="F42" s="42">
        <v>203</v>
      </c>
      <c r="G42" s="42">
        <v>2035</v>
      </c>
      <c r="H42" s="42">
        <v>371</v>
      </c>
      <c r="I42" s="42">
        <v>218</v>
      </c>
      <c r="J42" s="42">
        <v>102</v>
      </c>
      <c r="K42" s="42">
        <v>254</v>
      </c>
      <c r="L42" s="42">
        <v>1635</v>
      </c>
      <c r="M42" s="42">
        <v>543</v>
      </c>
      <c r="N42" s="42">
        <v>240</v>
      </c>
      <c r="O42" s="42">
        <v>46</v>
      </c>
      <c r="P42" s="42">
        <v>216</v>
      </c>
      <c r="Q42" s="42">
        <v>150</v>
      </c>
      <c r="R42" s="42">
        <v>493</v>
      </c>
      <c r="S42" s="42">
        <v>54</v>
      </c>
      <c r="T42" s="42">
        <v>568</v>
      </c>
      <c r="U42" s="42">
        <v>1846</v>
      </c>
      <c r="V42" s="42">
        <v>519</v>
      </c>
      <c r="W42" s="42">
        <v>295</v>
      </c>
      <c r="X42" s="42">
        <v>458</v>
      </c>
      <c r="Y42" s="42">
        <v>202</v>
      </c>
      <c r="Z42" s="42">
        <v>1348</v>
      </c>
      <c r="AA42" s="42">
        <v>86</v>
      </c>
      <c r="AB42" s="76">
        <v>333</v>
      </c>
      <c r="AC42" s="42">
        <v>304</v>
      </c>
      <c r="AD42" s="42">
        <v>1588</v>
      </c>
      <c r="AE42" s="42">
        <v>17</v>
      </c>
      <c r="AF42" s="42">
        <v>79</v>
      </c>
      <c r="AG42" s="42"/>
      <c r="AH42" s="42">
        <v>21</v>
      </c>
      <c r="AI42" s="42">
        <f>SUM(D42:AH42)</f>
        <v>15981</v>
      </c>
    </row>
    <row r="43" spans="1:35" ht="12.75">
      <c r="A43" s="5"/>
      <c r="B43" s="74" t="s">
        <v>39</v>
      </c>
      <c r="C43" s="75" t="s">
        <v>67</v>
      </c>
      <c r="D43" s="42">
        <v>126</v>
      </c>
      <c r="E43" s="42">
        <v>1154</v>
      </c>
      <c r="F43" s="42">
        <v>143</v>
      </c>
      <c r="G43" s="42">
        <v>1378</v>
      </c>
      <c r="H43" s="42">
        <v>263</v>
      </c>
      <c r="I43" s="42">
        <v>153</v>
      </c>
      <c r="J43" s="42">
        <v>74</v>
      </c>
      <c r="K43" s="42">
        <v>185</v>
      </c>
      <c r="L43" s="42">
        <v>1125</v>
      </c>
      <c r="M43" s="42">
        <v>387</v>
      </c>
      <c r="N43" s="42">
        <v>167</v>
      </c>
      <c r="O43" s="42">
        <v>31</v>
      </c>
      <c r="P43" s="42">
        <v>124</v>
      </c>
      <c r="Q43" s="42">
        <v>108</v>
      </c>
      <c r="R43" s="42">
        <v>303</v>
      </c>
      <c r="S43" s="42">
        <v>40</v>
      </c>
      <c r="T43" s="42">
        <v>479</v>
      </c>
      <c r="U43" s="42">
        <v>1253</v>
      </c>
      <c r="V43" s="42">
        <v>372</v>
      </c>
      <c r="W43" s="42">
        <v>196</v>
      </c>
      <c r="X43" s="42">
        <v>341</v>
      </c>
      <c r="Y43" s="42">
        <v>120</v>
      </c>
      <c r="Z43" s="42">
        <v>955</v>
      </c>
      <c r="AA43" s="42">
        <v>61</v>
      </c>
      <c r="AB43" s="76">
        <v>219</v>
      </c>
      <c r="AC43" s="42">
        <v>238</v>
      </c>
      <c r="AD43" s="42">
        <v>1058</v>
      </c>
      <c r="AE43" s="42">
        <v>15</v>
      </c>
      <c r="AF43" s="42">
        <v>40</v>
      </c>
      <c r="AG43" s="42"/>
      <c r="AH43" s="42">
        <v>19</v>
      </c>
      <c r="AI43" s="42">
        <f>SUM(D43:AH43)</f>
        <v>11127</v>
      </c>
    </row>
    <row r="44" spans="1:35" ht="12.75">
      <c r="A44" s="5"/>
      <c r="B44" s="74" t="s">
        <v>41</v>
      </c>
      <c r="C44" s="75" t="s">
        <v>68</v>
      </c>
      <c r="D44" s="42">
        <v>52</v>
      </c>
      <c r="E44" s="42">
        <v>425</v>
      </c>
      <c r="F44" s="42">
        <v>60</v>
      </c>
      <c r="G44" s="42">
        <v>657</v>
      </c>
      <c r="H44" s="42">
        <v>108</v>
      </c>
      <c r="I44" s="42">
        <v>65</v>
      </c>
      <c r="J44" s="42">
        <v>28</v>
      </c>
      <c r="K44" s="42">
        <v>69</v>
      </c>
      <c r="L44" s="42">
        <v>510</v>
      </c>
      <c r="M44" s="42">
        <v>156</v>
      </c>
      <c r="N44" s="42">
        <v>73</v>
      </c>
      <c r="O44" s="42">
        <v>15</v>
      </c>
      <c r="P44" s="42">
        <v>92</v>
      </c>
      <c r="Q44" s="42">
        <v>42</v>
      </c>
      <c r="R44" s="42">
        <v>190</v>
      </c>
      <c r="S44" s="42">
        <v>14</v>
      </c>
      <c r="T44" s="42">
        <v>89</v>
      </c>
      <c r="U44" s="42">
        <v>593</v>
      </c>
      <c r="V44" s="42">
        <v>147</v>
      </c>
      <c r="W44" s="42">
        <v>99</v>
      </c>
      <c r="X44" s="42">
        <v>117</v>
      </c>
      <c r="Y44" s="42">
        <v>82</v>
      </c>
      <c r="Z44" s="42">
        <v>393</v>
      </c>
      <c r="AA44" s="42">
        <v>25</v>
      </c>
      <c r="AB44" s="76">
        <v>114</v>
      </c>
      <c r="AC44" s="42">
        <v>66</v>
      </c>
      <c r="AD44" s="42">
        <v>530</v>
      </c>
      <c r="AE44" s="42">
        <v>2</v>
      </c>
      <c r="AF44" s="42">
        <v>39</v>
      </c>
      <c r="AG44" s="42"/>
      <c r="AH44" s="42">
        <v>2</v>
      </c>
      <c r="AI44" s="42">
        <f>SUM(D44:AH44)</f>
        <v>4854</v>
      </c>
    </row>
    <row r="45" spans="1:35" ht="12.75">
      <c r="A45" s="5"/>
      <c r="B45" s="77"/>
      <c r="C45" s="8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79"/>
      <c r="AC45" s="99"/>
      <c r="AD45" s="99"/>
      <c r="AE45" s="99"/>
      <c r="AF45" s="99"/>
      <c r="AG45" s="99"/>
      <c r="AH45" s="99"/>
      <c r="AI45" s="46"/>
    </row>
    <row r="46" spans="1:35" ht="12.75">
      <c r="A46" s="5"/>
      <c r="B46" s="73" t="s">
        <v>69</v>
      </c>
      <c r="C46" s="3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80"/>
      <c r="AC46" s="47"/>
      <c r="AD46" s="47"/>
      <c r="AE46" s="47"/>
      <c r="AF46" s="47"/>
      <c r="AG46" s="47"/>
      <c r="AH46" s="47"/>
      <c r="AI46" s="48"/>
    </row>
    <row r="47" spans="1:35" ht="12.75">
      <c r="A47" s="5"/>
      <c r="B47" s="74" t="s">
        <v>70</v>
      </c>
      <c r="C47" s="75" t="s">
        <v>71</v>
      </c>
      <c r="D47" s="42">
        <f aca="true" t="shared" si="1" ref="D47:J48">SUM(D49+D53)</f>
        <v>86</v>
      </c>
      <c r="E47" s="42">
        <f t="shared" si="1"/>
        <v>2911</v>
      </c>
      <c r="F47" s="42">
        <f t="shared" si="1"/>
        <v>94</v>
      </c>
      <c r="G47" s="42">
        <f t="shared" si="1"/>
        <v>728</v>
      </c>
      <c r="H47" s="42">
        <f t="shared" si="1"/>
        <v>78</v>
      </c>
      <c r="I47" s="42">
        <f t="shared" si="1"/>
        <v>38</v>
      </c>
      <c r="J47" s="42">
        <f t="shared" si="1"/>
        <v>28</v>
      </c>
      <c r="K47" s="42">
        <f>SUM(K49+K53)</f>
        <v>276</v>
      </c>
      <c r="L47" s="42">
        <f aca="true" t="shared" si="2" ref="L47:AH47">SUM(L49+L53)</f>
        <v>360</v>
      </c>
      <c r="M47" s="42">
        <f t="shared" si="2"/>
        <v>293</v>
      </c>
      <c r="N47" s="42">
        <f t="shared" si="2"/>
        <v>129</v>
      </c>
      <c r="O47" s="42">
        <f t="shared" si="2"/>
        <v>7</v>
      </c>
      <c r="P47" s="42">
        <f t="shared" si="2"/>
        <v>72</v>
      </c>
      <c r="Q47" s="42">
        <f t="shared" si="2"/>
        <v>59</v>
      </c>
      <c r="R47" s="42">
        <f t="shared" si="2"/>
        <v>763</v>
      </c>
      <c r="S47" s="42">
        <f t="shared" si="2"/>
        <v>11</v>
      </c>
      <c r="T47" s="42">
        <f t="shared" si="2"/>
        <v>120</v>
      </c>
      <c r="U47" s="42">
        <f t="shared" si="2"/>
        <v>280</v>
      </c>
      <c r="V47" s="42">
        <f t="shared" si="2"/>
        <v>97</v>
      </c>
      <c r="W47" s="42">
        <f t="shared" si="2"/>
        <v>464</v>
      </c>
      <c r="X47" s="42">
        <f t="shared" si="2"/>
        <v>244</v>
      </c>
      <c r="Y47" s="42">
        <f t="shared" si="2"/>
        <v>123</v>
      </c>
      <c r="Z47" s="42">
        <f t="shared" si="2"/>
        <v>927</v>
      </c>
      <c r="AA47" s="42">
        <f t="shared" si="2"/>
        <v>5</v>
      </c>
      <c r="AB47" s="42">
        <f t="shared" si="2"/>
        <v>13</v>
      </c>
      <c r="AC47" s="42">
        <f t="shared" si="2"/>
        <v>69</v>
      </c>
      <c r="AD47" s="42">
        <f t="shared" si="2"/>
        <v>1461</v>
      </c>
      <c r="AE47" s="42">
        <f t="shared" si="2"/>
        <v>1</v>
      </c>
      <c r="AF47" s="42">
        <f t="shared" si="2"/>
        <v>10</v>
      </c>
      <c r="AG47" s="42">
        <f t="shared" si="2"/>
        <v>4</v>
      </c>
      <c r="AH47" s="42">
        <f t="shared" si="2"/>
        <v>5</v>
      </c>
      <c r="AI47" s="42">
        <f>SUM(AI49+AI53)</f>
        <v>9756</v>
      </c>
    </row>
    <row r="48" spans="1:35" s="7" customFormat="1" ht="12.75">
      <c r="A48" s="6"/>
      <c r="B48" s="74" t="s">
        <v>73</v>
      </c>
      <c r="C48" s="75" t="s">
        <v>74</v>
      </c>
      <c r="D48" s="42">
        <f t="shared" si="1"/>
        <v>462</v>
      </c>
      <c r="E48" s="42">
        <f t="shared" si="1"/>
        <v>47871</v>
      </c>
      <c r="F48" s="42">
        <f t="shared" si="1"/>
        <v>687</v>
      </c>
      <c r="G48" s="42">
        <f t="shared" si="1"/>
        <v>7101</v>
      </c>
      <c r="H48" s="42">
        <f t="shared" si="1"/>
        <v>1248</v>
      </c>
      <c r="I48" s="42">
        <f t="shared" si="1"/>
        <v>310</v>
      </c>
      <c r="J48" s="42">
        <f t="shared" si="1"/>
        <v>270</v>
      </c>
      <c r="K48" s="42">
        <f>SUM(K50+K54)</f>
        <v>2401</v>
      </c>
      <c r="L48" s="42">
        <f aca="true" t="shared" si="3" ref="L48:AH48">SUM(L50+L54)</f>
        <v>2298</v>
      </c>
      <c r="M48" s="42">
        <f t="shared" si="3"/>
        <v>1749</v>
      </c>
      <c r="N48" s="42">
        <f t="shared" si="3"/>
        <v>898</v>
      </c>
      <c r="O48" s="42">
        <f t="shared" si="3"/>
        <v>69</v>
      </c>
      <c r="P48" s="42">
        <f t="shared" si="3"/>
        <v>972</v>
      </c>
      <c r="Q48" s="42">
        <f t="shared" si="3"/>
        <v>615</v>
      </c>
      <c r="R48" s="42">
        <f t="shared" si="3"/>
        <v>12438</v>
      </c>
      <c r="S48" s="42">
        <f t="shared" si="3"/>
        <v>75</v>
      </c>
      <c r="T48" s="42">
        <f t="shared" si="3"/>
        <v>1598</v>
      </c>
      <c r="U48" s="42">
        <f t="shared" si="3"/>
        <v>6060</v>
      </c>
      <c r="V48" s="42">
        <f t="shared" si="3"/>
        <v>540</v>
      </c>
      <c r="W48" s="42">
        <f t="shared" si="3"/>
        <v>4460</v>
      </c>
      <c r="X48" s="42">
        <f t="shared" si="3"/>
        <v>1893</v>
      </c>
      <c r="Y48" s="42">
        <f t="shared" si="3"/>
        <v>1847</v>
      </c>
      <c r="Z48" s="42">
        <f t="shared" si="3"/>
        <v>14355</v>
      </c>
      <c r="AA48" s="42">
        <f t="shared" si="3"/>
        <v>31</v>
      </c>
      <c r="AB48" s="42">
        <f t="shared" si="3"/>
        <v>159</v>
      </c>
      <c r="AC48" s="42">
        <f t="shared" si="3"/>
        <v>788</v>
      </c>
      <c r="AD48" s="42">
        <f t="shared" si="3"/>
        <v>15810</v>
      </c>
      <c r="AE48" s="42">
        <f t="shared" si="3"/>
        <v>3</v>
      </c>
      <c r="AF48" s="42">
        <f t="shared" si="3"/>
        <v>56</v>
      </c>
      <c r="AG48" s="42">
        <f t="shared" si="3"/>
        <v>35</v>
      </c>
      <c r="AH48" s="42" t="e">
        <f t="shared" si="3"/>
        <v>#VALUE!</v>
      </c>
      <c r="AI48" s="42">
        <f>SUM(AI50+AI54)</f>
        <v>127126</v>
      </c>
    </row>
    <row r="49" spans="1:35" ht="12.75" customHeight="1">
      <c r="A49" s="5"/>
      <c r="B49" s="74" t="s">
        <v>75</v>
      </c>
      <c r="C49" s="75" t="s">
        <v>76</v>
      </c>
      <c r="D49" s="42">
        <v>82</v>
      </c>
      <c r="E49" s="42">
        <v>2875</v>
      </c>
      <c r="F49" s="42">
        <v>88</v>
      </c>
      <c r="G49" s="42">
        <v>684</v>
      </c>
      <c r="H49" s="42">
        <v>44</v>
      </c>
      <c r="I49" s="42">
        <v>37</v>
      </c>
      <c r="J49" s="42">
        <v>23</v>
      </c>
      <c r="K49" s="42">
        <v>252</v>
      </c>
      <c r="L49" s="42">
        <v>334</v>
      </c>
      <c r="M49" s="42">
        <v>289</v>
      </c>
      <c r="N49" s="42">
        <v>129</v>
      </c>
      <c r="O49" s="42">
        <v>6</v>
      </c>
      <c r="P49" s="42">
        <v>67</v>
      </c>
      <c r="Q49" s="42">
        <v>59</v>
      </c>
      <c r="R49" s="42">
        <v>608</v>
      </c>
      <c r="S49" s="42">
        <v>10</v>
      </c>
      <c r="T49" s="42">
        <v>97</v>
      </c>
      <c r="U49" s="42">
        <v>248</v>
      </c>
      <c r="V49" s="42">
        <v>94</v>
      </c>
      <c r="W49" s="42">
        <v>448</v>
      </c>
      <c r="X49" s="42">
        <v>218</v>
      </c>
      <c r="Y49" s="42">
        <v>111</v>
      </c>
      <c r="Z49" s="42">
        <v>909</v>
      </c>
      <c r="AA49" s="42">
        <v>0</v>
      </c>
      <c r="AB49" s="42">
        <v>10</v>
      </c>
      <c r="AC49" s="42">
        <v>55</v>
      </c>
      <c r="AD49" s="42">
        <v>1430</v>
      </c>
      <c r="AE49" s="42">
        <v>1</v>
      </c>
      <c r="AF49" s="42">
        <v>7</v>
      </c>
      <c r="AG49" s="42">
        <v>4</v>
      </c>
      <c r="AH49" s="42">
        <v>0</v>
      </c>
      <c r="AI49" s="42">
        <f aca="true" t="shared" si="4" ref="AI49:AI56">SUM(D49:AH49)</f>
        <v>9219</v>
      </c>
    </row>
    <row r="50" spans="1:35" ht="12.75" customHeight="1">
      <c r="A50" s="5"/>
      <c r="B50" s="74" t="s">
        <v>77</v>
      </c>
      <c r="C50" s="75" t="s">
        <v>78</v>
      </c>
      <c r="D50" s="42">
        <v>442</v>
      </c>
      <c r="E50" s="42">
        <v>47542</v>
      </c>
      <c r="F50" s="42">
        <v>669</v>
      </c>
      <c r="G50" s="42">
        <v>6708</v>
      </c>
      <c r="H50" s="42">
        <v>700</v>
      </c>
      <c r="I50" s="42">
        <v>307</v>
      </c>
      <c r="J50" s="42">
        <v>251</v>
      </c>
      <c r="K50" s="42">
        <v>2315</v>
      </c>
      <c r="L50" s="42">
        <v>2157</v>
      </c>
      <c r="M50" s="42">
        <v>1732</v>
      </c>
      <c r="N50" s="42">
        <v>898</v>
      </c>
      <c r="O50" s="42">
        <v>51</v>
      </c>
      <c r="P50" s="42">
        <v>928</v>
      </c>
      <c r="Q50" s="42">
        <v>615</v>
      </c>
      <c r="R50" s="42">
        <v>12010</v>
      </c>
      <c r="S50" s="42">
        <v>73</v>
      </c>
      <c r="T50" s="42">
        <v>1485</v>
      </c>
      <c r="U50" s="42">
        <v>5459</v>
      </c>
      <c r="V50" s="42">
        <v>521</v>
      </c>
      <c r="W50" s="42">
        <v>4376</v>
      </c>
      <c r="X50" s="42">
        <v>1712</v>
      </c>
      <c r="Y50" s="42">
        <v>1681</v>
      </c>
      <c r="Z50" s="42">
        <v>14280</v>
      </c>
      <c r="AA50" s="42">
        <v>0</v>
      </c>
      <c r="AB50" s="42">
        <v>132</v>
      </c>
      <c r="AC50" s="42">
        <v>538</v>
      </c>
      <c r="AD50" s="42">
        <v>15674</v>
      </c>
      <c r="AE50" s="42">
        <v>3</v>
      </c>
      <c r="AF50" s="42">
        <v>32</v>
      </c>
      <c r="AG50" s="42">
        <v>35</v>
      </c>
      <c r="AH50" s="42" t="s">
        <v>193</v>
      </c>
      <c r="AI50" s="42">
        <f t="shared" si="4"/>
        <v>123326</v>
      </c>
    </row>
    <row r="51" spans="1:35" ht="12.75" customHeight="1">
      <c r="A51" s="5"/>
      <c r="B51" s="74" t="s">
        <v>79</v>
      </c>
      <c r="C51" s="75" t="s">
        <v>80</v>
      </c>
      <c r="D51" s="42">
        <v>326</v>
      </c>
      <c r="E51" s="42">
        <v>35147</v>
      </c>
      <c r="F51" s="42">
        <v>457</v>
      </c>
      <c r="G51" s="42">
        <v>4676</v>
      </c>
      <c r="H51" s="42">
        <v>520</v>
      </c>
      <c r="I51" s="42">
        <v>218</v>
      </c>
      <c r="J51" s="42">
        <v>183</v>
      </c>
      <c r="K51" s="42">
        <v>1676</v>
      </c>
      <c r="L51" s="42">
        <v>1586</v>
      </c>
      <c r="M51" s="42">
        <v>1207</v>
      </c>
      <c r="N51" s="42">
        <v>631</v>
      </c>
      <c r="O51" s="42">
        <v>41</v>
      </c>
      <c r="P51" s="42">
        <v>465</v>
      </c>
      <c r="Q51" s="42">
        <v>436</v>
      </c>
      <c r="R51" s="42">
        <v>8132</v>
      </c>
      <c r="S51" s="42">
        <v>37</v>
      </c>
      <c r="T51" s="42">
        <v>966</v>
      </c>
      <c r="U51" s="42">
        <v>3636</v>
      </c>
      <c r="V51" s="42">
        <v>355</v>
      </c>
      <c r="W51" s="42">
        <v>2868</v>
      </c>
      <c r="X51" s="42">
        <v>1321</v>
      </c>
      <c r="Y51" s="42">
        <v>1071</v>
      </c>
      <c r="Z51" s="42">
        <v>10126</v>
      </c>
      <c r="AA51" s="42">
        <v>0</v>
      </c>
      <c r="AB51" s="42">
        <v>96</v>
      </c>
      <c r="AC51" s="42">
        <v>387</v>
      </c>
      <c r="AD51" s="42">
        <v>10898</v>
      </c>
      <c r="AE51" s="42">
        <v>3</v>
      </c>
      <c r="AF51" s="42">
        <v>19</v>
      </c>
      <c r="AG51" s="42">
        <v>21</v>
      </c>
      <c r="AH51" s="42" t="s">
        <v>193</v>
      </c>
      <c r="AI51" s="42">
        <f t="shared" si="4"/>
        <v>87505</v>
      </c>
    </row>
    <row r="52" spans="1:35" ht="12.75" customHeight="1">
      <c r="A52" s="5"/>
      <c r="B52" s="74" t="s">
        <v>81</v>
      </c>
      <c r="C52" s="75" t="s">
        <v>82</v>
      </c>
      <c r="D52" s="42">
        <v>116</v>
      </c>
      <c r="E52" s="42">
        <v>12395</v>
      </c>
      <c r="F52" s="42">
        <v>212</v>
      </c>
      <c r="G52" s="42">
        <v>2032</v>
      </c>
      <c r="H52" s="42">
        <v>180</v>
      </c>
      <c r="I52" s="42">
        <v>89</v>
      </c>
      <c r="J52" s="42">
        <v>68</v>
      </c>
      <c r="K52" s="42">
        <v>639</v>
      </c>
      <c r="L52" s="42">
        <v>571</v>
      </c>
      <c r="M52" s="42">
        <v>525</v>
      </c>
      <c r="N52" s="42">
        <v>267</v>
      </c>
      <c r="O52" s="42">
        <v>10</v>
      </c>
      <c r="P52" s="42">
        <v>463</v>
      </c>
      <c r="Q52" s="42">
        <v>179</v>
      </c>
      <c r="R52" s="42">
        <v>3878</v>
      </c>
      <c r="S52" s="42">
        <v>36</v>
      </c>
      <c r="T52" s="42">
        <v>519</v>
      </c>
      <c r="U52" s="42">
        <v>1823</v>
      </c>
      <c r="V52" s="42">
        <v>166</v>
      </c>
      <c r="W52" s="42">
        <v>1508</v>
      </c>
      <c r="X52" s="42">
        <v>391</v>
      </c>
      <c r="Y52" s="42">
        <v>610</v>
      </c>
      <c r="Z52" s="42">
        <v>4154</v>
      </c>
      <c r="AA52" s="42">
        <v>0</v>
      </c>
      <c r="AB52" s="42">
        <v>36</v>
      </c>
      <c r="AC52" s="42">
        <v>151</v>
      </c>
      <c r="AD52" s="42">
        <v>4776</v>
      </c>
      <c r="AE52" s="42">
        <v>0</v>
      </c>
      <c r="AF52" s="42">
        <v>13</v>
      </c>
      <c r="AG52" s="42">
        <v>14</v>
      </c>
      <c r="AH52" s="42" t="s">
        <v>193</v>
      </c>
      <c r="AI52" s="42">
        <f t="shared" si="4"/>
        <v>35821</v>
      </c>
    </row>
    <row r="53" spans="1:35" ht="12.75">
      <c r="A53" s="5"/>
      <c r="B53" s="74" t="s">
        <v>83</v>
      </c>
      <c r="C53" s="75" t="s">
        <v>84</v>
      </c>
      <c r="D53" s="42">
        <v>4</v>
      </c>
      <c r="E53" s="42">
        <v>36</v>
      </c>
      <c r="F53" s="42">
        <v>6</v>
      </c>
      <c r="G53" s="42">
        <v>44</v>
      </c>
      <c r="H53" s="42">
        <v>34</v>
      </c>
      <c r="I53" s="42">
        <v>1</v>
      </c>
      <c r="J53" s="42">
        <v>5</v>
      </c>
      <c r="K53" s="42">
        <v>24</v>
      </c>
      <c r="L53" s="42">
        <v>26</v>
      </c>
      <c r="M53" s="42">
        <v>4</v>
      </c>
      <c r="N53" s="42">
        <v>0</v>
      </c>
      <c r="O53" s="42">
        <v>1</v>
      </c>
      <c r="P53" s="42">
        <v>5</v>
      </c>
      <c r="Q53" s="42">
        <v>0</v>
      </c>
      <c r="R53" s="42">
        <v>155</v>
      </c>
      <c r="S53" s="42">
        <v>1</v>
      </c>
      <c r="T53" s="42">
        <v>23</v>
      </c>
      <c r="U53" s="42">
        <v>32</v>
      </c>
      <c r="V53" s="42">
        <v>3</v>
      </c>
      <c r="W53" s="42">
        <v>16</v>
      </c>
      <c r="X53" s="42">
        <v>26</v>
      </c>
      <c r="Y53" s="42">
        <v>12</v>
      </c>
      <c r="Z53" s="42">
        <v>18</v>
      </c>
      <c r="AA53" s="42">
        <v>5</v>
      </c>
      <c r="AB53" s="76">
        <v>3</v>
      </c>
      <c r="AC53" s="42">
        <v>14</v>
      </c>
      <c r="AD53" s="42">
        <v>31</v>
      </c>
      <c r="AE53" s="42">
        <v>0</v>
      </c>
      <c r="AF53" s="42">
        <v>3</v>
      </c>
      <c r="AG53" s="42">
        <v>0</v>
      </c>
      <c r="AH53" s="42">
        <v>5</v>
      </c>
      <c r="AI53" s="42">
        <f t="shared" si="4"/>
        <v>537</v>
      </c>
    </row>
    <row r="54" spans="1:35" ht="12.75">
      <c r="A54" s="5"/>
      <c r="B54" s="74" t="s">
        <v>85</v>
      </c>
      <c r="C54" s="75" t="s">
        <v>86</v>
      </c>
      <c r="D54" s="42">
        <v>20</v>
      </c>
      <c r="E54" s="42">
        <v>329</v>
      </c>
      <c r="F54" s="42">
        <v>18</v>
      </c>
      <c r="G54" s="42">
        <v>393</v>
      </c>
      <c r="H54" s="42">
        <v>548</v>
      </c>
      <c r="I54" s="42">
        <v>3</v>
      </c>
      <c r="J54" s="42">
        <v>19</v>
      </c>
      <c r="K54" s="42">
        <v>86</v>
      </c>
      <c r="L54" s="42">
        <v>141</v>
      </c>
      <c r="M54" s="42">
        <v>17</v>
      </c>
      <c r="N54" s="42">
        <v>0</v>
      </c>
      <c r="O54" s="42">
        <v>18</v>
      </c>
      <c r="P54" s="42">
        <v>44</v>
      </c>
      <c r="Q54" s="42">
        <v>0</v>
      </c>
      <c r="R54" s="42">
        <v>428</v>
      </c>
      <c r="S54" s="42">
        <v>2</v>
      </c>
      <c r="T54" s="42">
        <v>113</v>
      </c>
      <c r="U54" s="42">
        <v>601</v>
      </c>
      <c r="V54" s="42">
        <v>19</v>
      </c>
      <c r="W54" s="42">
        <v>84</v>
      </c>
      <c r="X54" s="42">
        <v>181</v>
      </c>
      <c r="Y54" s="42">
        <v>166</v>
      </c>
      <c r="Z54" s="42">
        <v>75</v>
      </c>
      <c r="AA54" s="42">
        <v>31</v>
      </c>
      <c r="AB54" s="76">
        <v>27</v>
      </c>
      <c r="AC54" s="42">
        <v>250</v>
      </c>
      <c r="AD54" s="42">
        <v>136</v>
      </c>
      <c r="AE54" s="42">
        <v>0</v>
      </c>
      <c r="AF54" s="42">
        <v>24</v>
      </c>
      <c r="AG54" s="42">
        <v>0</v>
      </c>
      <c r="AH54" s="42">
        <v>27</v>
      </c>
      <c r="AI54" s="42">
        <f t="shared" si="4"/>
        <v>3800</v>
      </c>
    </row>
    <row r="55" spans="1:35" ht="12.75">
      <c r="A55" s="5"/>
      <c r="B55" s="74" t="s">
        <v>87</v>
      </c>
      <c r="C55" s="75" t="s">
        <v>88</v>
      </c>
      <c r="D55" s="42">
        <v>11</v>
      </c>
      <c r="E55" s="42">
        <v>251</v>
      </c>
      <c r="F55" s="42">
        <v>10</v>
      </c>
      <c r="G55" s="42">
        <v>261</v>
      </c>
      <c r="H55" s="42">
        <v>362</v>
      </c>
      <c r="I55" s="42">
        <v>1</v>
      </c>
      <c r="J55" s="42">
        <v>11</v>
      </c>
      <c r="K55" s="42">
        <v>58</v>
      </c>
      <c r="L55" s="42">
        <v>84</v>
      </c>
      <c r="M55" s="42">
        <v>10</v>
      </c>
      <c r="N55" s="42">
        <v>0</v>
      </c>
      <c r="O55" s="42">
        <v>16</v>
      </c>
      <c r="P55" s="42">
        <v>15</v>
      </c>
      <c r="Q55" s="42">
        <v>0</v>
      </c>
      <c r="R55" s="42">
        <v>229</v>
      </c>
      <c r="S55" s="42" t="s">
        <v>193</v>
      </c>
      <c r="T55" s="42">
        <v>68</v>
      </c>
      <c r="U55" s="42">
        <v>462</v>
      </c>
      <c r="V55" s="42">
        <v>12</v>
      </c>
      <c r="W55" s="42">
        <v>55</v>
      </c>
      <c r="X55" s="42">
        <v>125</v>
      </c>
      <c r="Y55" s="42">
        <v>115</v>
      </c>
      <c r="Z55" s="42">
        <v>56</v>
      </c>
      <c r="AA55" s="42">
        <v>18</v>
      </c>
      <c r="AB55" s="76">
        <v>18</v>
      </c>
      <c r="AC55" s="42">
        <v>187</v>
      </c>
      <c r="AD55" s="42">
        <v>101</v>
      </c>
      <c r="AE55" s="42">
        <v>0</v>
      </c>
      <c r="AF55" s="42">
        <v>11</v>
      </c>
      <c r="AG55" s="42">
        <v>0</v>
      </c>
      <c r="AH55" s="42">
        <v>13</v>
      </c>
      <c r="AI55" s="42">
        <f t="shared" si="4"/>
        <v>2560</v>
      </c>
    </row>
    <row r="56" spans="1:35" ht="12.75">
      <c r="A56" s="5"/>
      <c r="B56" s="74" t="s">
        <v>89</v>
      </c>
      <c r="C56" s="75" t="s">
        <v>90</v>
      </c>
      <c r="D56" s="42">
        <v>9</v>
      </c>
      <c r="E56" s="42">
        <v>78</v>
      </c>
      <c r="F56" s="42">
        <v>8</v>
      </c>
      <c r="G56" s="42">
        <v>132</v>
      </c>
      <c r="H56" s="42">
        <v>186</v>
      </c>
      <c r="I56" s="42">
        <v>2</v>
      </c>
      <c r="J56" s="42">
        <v>8</v>
      </c>
      <c r="K56" s="42">
        <v>28</v>
      </c>
      <c r="L56" s="42">
        <v>57</v>
      </c>
      <c r="M56" s="42">
        <v>7</v>
      </c>
      <c r="N56" s="42">
        <v>0</v>
      </c>
      <c r="O56" s="42">
        <v>2</v>
      </c>
      <c r="P56" s="42">
        <v>29</v>
      </c>
      <c r="Q56" s="42">
        <v>0</v>
      </c>
      <c r="R56" s="42">
        <v>199</v>
      </c>
      <c r="S56" s="42">
        <v>2</v>
      </c>
      <c r="T56" s="42">
        <v>45</v>
      </c>
      <c r="U56" s="42">
        <v>139</v>
      </c>
      <c r="V56" s="42">
        <v>7</v>
      </c>
      <c r="W56" s="42">
        <v>29</v>
      </c>
      <c r="X56" s="42">
        <v>56</v>
      </c>
      <c r="Y56" s="42">
        <v>51</v>
      </c>
      <c r="Z56" s="42">
        <v>19</v>
      </c>
      <c r="AA56" s="42">
        <v>13</v>
      </c>
      <c r="AB56" s="76">
        <v>9</v>
      </c>
      <c r="AC56" s="42">
        <v>63</v>
      </c>
      <c r="AD56" s="42">
        <v>35</v>
      </c>
      <c r="AE56" s="42">
        <v>0</v>
      </c>
      <c r="AF56" s="42">
        <v>13</v>
      </c>
      <c r="AG56" s="42">
        <v>0</v>
      </c>
      <c r="AH56" s="42">
        <v>14</v>
      </c>
      <c r="AI56" s="42">
        <f t="shared" si="4"/>
        <v>1240</v>
      </c>
    </row>
    <row r="57" spans="1:35" ht="12.75">
      <c r="A57" s="5"/>
      <c r="B57" s="77"/>
      <c r="C57" s="8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79"/>
      <c r="AC57" s="45"/>
      <c r="AD57" s="45"/>
      <c r="AE57" s="45"/>
      <c r="AF57" s="45"/>
      <c r="AG57" s="45"/>
      <c r="AH57" s="45"/>
      <c r="AI57" s="100"/>
    </row>
    <row r="58" spans="1:35" ht="12.75">
      <c r="A58" s="5"/>
      <c r="B58" s="73" t="s">
        <v>91</v>
      </c>
      <c r="C58" s="3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80"/>
      <c r="AC58" s="47"/>
      <c r="AD58" s="47"/>
      <c r="AE58" s="47"/>
      <c r="AF58" s="47"/>
      <c r="AG58" s="47"/>
      <c r="AH58" s="47"/>
      <c r="AI58" s="48"/>
    </row>
    <row r="59" spans="1:35" ht="12.75">
      <c r="A59" s="5"/>
      <c r="B59" s="74" t="s">
        <v>92</v>
      </c>
      <c r="C59" s="75" t="s">
        <v>14</v>
      </c>
      <c r="D59" s="42">
        <f aca="true" t="shared" si="5" ref="D59:J60">SUM(D61+D66+D68+D70)</f>
        <v>3095</v>
      </c>
      <c r="E59" s="42">
        <f t="shared" si="5"/>
        <v>9547</v>
      </c>
      <c r="F59" s="42">
        <f t="shared" si="5"/>
        <v>2519</v>
      </c>
      <c r="G59" s="42">
        <f t="shared" si="5"/>
        <v>6471</v>
      </c>
      <c r="H59" s="42">
        <f t="shared" si="5"/>
        <v>1133</v>
      </c>
      <c r="I59" s="42">
        <f t="shared" si="5"/>
        <v>3344</v>
      </c>
      <c r="J59" s="42">
        <f t="shared" si="5"/>
        <v>3020</v>
      </c>
      <c r="K59" s="42">
        <f>SUM(K61+K66+K68+K70)</f>
        <v>4399</v>
      </c>
      <c r="L59" s="42">
        <f aca="true" t="shared" si="6" ref="L59:AH59">SUM(L61+L66+L68+L70)</f>
        <v>4023</v>
      </c>
      <c r="M59" s="42">
        <f t="shared" si="6"/>
        <v>2957</v>
      </c>
      <c r="N59" s="42">
        <f t="shared" si="6"/>
        <v>2152</v>
      </c>
      <c r="O59" s="42">
        <f t="shared" si="6"/>
        <v>1235</v>
      </c>
      <c r="P59" s="42">
        <f t="shared" si="6"/>
        <v>281</v>
      </c>
      <c r="Q59" s="42">
        <f t="shared" si="6"/>
        <v>392</v>
      </c>
      <c r="R59" s="42">
        <f t="shared" si="6"/>
        <v>4129</v>
      </c>
      <c r="S59" s="42">
        <f t="shared" si="6"/>
        <v>12</v>
      </c>
      <c r="T59" s="42">
        <f t="shared" si="6"/>
        <v>475</v>
      </c>
      <c r="U59" s="42">
        <f t="shared" si="6"/>
        <v>928</v>
      </c>
      <c r="V59" s="42">
        <f t="shared" si="6"/>
        <v>1704</v>
      </c>
      <c r="W59" s="42">
        <f t="shared" si="6"/>
        <v>3129</v>
      </c>
      <c r="X59" s="42">
        <f t="shared" si="6"/>
        <v>1588</v>
      </c>
      <c r="Y59" s="42">
        <f t="shared" si="6"/>
        <v>1038</v>
      </c>
      <c r="Z59" s="42">
        <f t="shared" si="6"/>
        <v>1977</v>
      </c>
      <c r="AA59" s="42">
        <f t="shared" si="6"/>
        <v>1662</v>
      </c>
      <c r="AB59" s="42">
        <f t="shared" si="6"/>
        <v>70</v>
      </c>
      <c r="AC59" s="42">
        <f t="shared" si="6"/>
        <v>3795</v>
      </c>
      <c r="AD59" s="42">
        <f t="shared" si="6"/>
        <v>4869</v>
      </c>
      <c r="AE59" s="42">
        <f t="shared" si="6"/>
        <v>11</v>
      </c>
      <c r="AF59" s="42">
        <f t="shared" si="6"/>
        <v>767</v>
      </c>
      <c r="AG59" s="42">
        <f t="shared" si="6"/>
        <v>1</v>
      </c>
      <c r="AH59" s="42">
        <f t="shared" si="6"/>
        <v>64</v>
      </c>
      <c r="AI59" s="42">
        <f>SUM(AI61+AI66+AI68+AI70)</f>
        <v>70787</v>
      </c>
    </row>
    <row r="60" spans="1:35" ht="12.75">
      <c r="A60" s="5"/>
      <c r="B60" s="74" t="s">
        <v>93</v>
      </c>
      <c r="C60" s="75" t="s">
        <v>15</v>
      </c>
      <c r="D60" s="42">
        <f t="shared" si="5"/>
        <v>209955</v>
      </c>
      <c r="E60" s="42">
        <f t="shared" si="5"/>
        <v>68095</v>
      </c>
      <c r="F60" s="42">
        <f t="shared" si="5"/>
        <v>105217</v>
      </c>
      <c r="G60" s="42">
        <f t="shared" si="5"/>
        <v>48023</v>
      </c>
      <c r="H60" s="42">
        <f t="shared" si="5"/>
        <v>15356</v>
      </c>
      <c r="I60" s="42">
        <f t="shared" si="5"/>
        <v>31134</v>
      </c>
      <c r="J60" s="42">
        <f t="shared" si="5"/>
        <v>34769</v>
      </c>
      <c r="K60" s="42">
        <f>SUM(K62+K67+K69+K71)</f>
        <v>29307</v>
      </c>
      <c r="L60" s="42">
        <f aca="true" t="shared" si="7" ref="L60:AH60">SUM(L62+L67+L69+L71)</f>
        <v>24800</v>
      </c>
      <c r="M60" s="42">
        <f t="shared" si="7"/>
        <v>21700</v>
      </c>
      <c r="N60" s="42">
        <f t="shared" si="7"/>
        <v>26380</v>
      </c>
      <c r="O60" s="42">
        <f t="shared" si="7"/>
        <v>18946</v>
      </c>
      <c r="P60" s="42">
        <f t="shared" si="7"/>
        <v>14827</v>
      </c>
      <c r="Q60" s="42">
        <f t="shared" si="7"/>
        <v>7423</v>
      </c>
      <c r="R60" s="42">
        <f t="shared" si="7"/>
        <v>23486</v>
      </c>
      <c r="S60" s="42">
        <f t="shared" si="7"/>
        <v>262</v>
      </c>
      <c r="T60" s="42">
        <f t="shared" si="7"/>
        <v>3531</v>
      </c>
      <c r="U60" s="42">
        <f t="shared" si="7"/>
        <v>9762</v>
      </c>
      <c r="V60" s="42">
        <f t="shared" si="7"/>
        <v>12640</v>
      </c>
      <c r="W60" s="42">
        <f t="shared" si="7"/>
        <v>26783</v>
      </c>
      <c r="X60" s="42">
        <f t="shared" si="7"/>
        <v>13828</v>
      </c>
      <c r="Y60" s="42">
        <f t="shared" si="7"/>
        <v>8977</v>
      </c>
      <c r="Z60" s="42">
        <f t="shared" si="7"/>
        <v>17618</v>
      </c>
      <c r="AA60" s="42">
        <f t="shared" si="7"/>
        <v>24663</v>
      </c>
      <c r="AB60" s="42">
        <f t="shared" si="7"/>
        <v>4649</v>
      </c>
      <c r="AC60" s="42">
        <f t="shared" si="7"/>
        <v>35321</v>
      </c>
      <c r="AD60" s="42">
        <f t="shared" si="7"/>
        <v>51020</v>
      </c>
      <c r="AE60" s="42">
        <f t="shared" si="7"/>
        <v>73</v>
      </c>
      <c r="AF60" s="42">
        <f t="shared" si="7"/>
        <v>6495</v>
      </c>
      <c r="AG60" s="42">
        <f t="shared" si="7"/>
        <v>1</v>
      </c>
      <c r="AH60" s="42">
        <f t="shared" si="7"/>
        <v>6865</v>
      </c>
      <c r="AI60" s="42">
        <f>SUM(AI62+AI67+AI69+AI71)</f>
        <v>901906</v>
      </c>
    </row>
    <row r="61" spans="1:35" ht="12.75">
      <c r="A61" s="5"/>
      <c r="B61" s="74" t="s">
        <v>94</v>
      </c>
      <c r="C61" s="75" t="s">
        <v>95</v>
      </c>
      <c r="D61" s="42">
        <v>1621</v>
      </c>
      <c r="E61" s="42">
        <v>5649</v>
      </c>
      <c r="F61" s="42">
        <v>1333</v>
      </c>
      <c r="G61" s="42">
        <v>3921</v>
      </c>
      <c r="H61" s="42">
        <v>758</v>
      </c>
      <c r="I61" s="42">
        <v>2149</v>
      </c>
      <c r="J61" s="42">
        <v>2399</v>
      </c>
      <c r="K61" s="42">
        <v>2251</v>
      </c>
      <c r="L61" s="42">
        <v>2398</v>
      </c>
      <c r="M61" s="42">
        <v>1615</v>
      </c>
      <c r="N61" s="42">
        <v>1114</v>
      </c>
      <c r="O61" s="42">
        <v>776</v>
      </c>
      <c r="P61" s="42">
        <v>167</v>
      </c>
      <c r="Q61" s="42">
        <v>255</v>
      </c>
      <c r="R61" s="42">
        <v>1979</v>
      </c>
      <c r="S61" s="42">
        <v>10</v>
      </c>
      <c r="T61" s="42">
        <v>316</v>
      </c>
      <c r="U61" s="42">
        <v>659</v>
      </c>
      <c r="V61" s="42">
        <v>1060</v>
      </c>
      <c r="W61" s="42">
        <v>2019</v>
      </c>
      <c r="X61" s="42">
        <v>962</v>
      </c>
      <c r="Y61" s="42">
        <v>640</v>
      </c>
      <c r="Z61" s="42">
        <v>1275</v>
      </c>
      <c r="AA61" s="42">
        <v>1048</v>
      </c>
      <c r="AB61" s="76">
        <v>56</v>
      </c>
      <c r="AC61" s="42">
        <v>2093</v>
      </c>
      <c r="AD61" s="42">
        <v>2984</v>
      </c>
      <c r="AE61" s="42">
        <v>10</v>
      </c>
      <c r="AF61" s="42">
        <v>363</v>
      </c>
      <c r="AG61" s="42">
        <v>1</v>
      </c>
      <c r="AH61" s="42">
        <v>36</v>
      </c>
      <c r="AI61" s="42">
        <f aca="true" t="shared" si="8" ref="AI61:AI71">SUM(D61:AH61)</f>
        <v>41917</v>
      </c>
    </row>
    <row r="62" spans="1:35" s="7" customFormat="1" ht="12.75">
      <c r="A62" s="6"/>
      <c r="B62" s="74" t="s">
        <v>96</v>
      </c>
      <c r="C62" s="75" t="s">
        <v>97</v>
      </c>
      <c r="D62" s="42">
        <v>201929</v>
      </c>
      <c r="E62" s="42">
        <v>54808</v>
      </c>
      <c r="F62" s="42">
        <v>99775</v>
      </c>
      <c r="G62" s="42">
        <v>38384</v>
      </c>
      <c r="H62" s="42">
        <v>13732</v>
      </c>
      <c r="I62" s="42">
        <v>27253</v>
      </c>
      <c r="J62" s="42">
        <v>31962</v>
      </c>
      <c r="K62" s="42">
        <v>24023</v>
      </c>
      <c r="L62" s="42">
        <v>20324</v>
      </c>
      <c r="M62" s="42">
        <v>17815</v>
      </c>
      <c r="N62" s="42">
        <v>20878</v>
      </c>
      <c r="O62" s="42">
        <v>16683</v>
      </c>
      <c r="P62" s="42">
        <v>14557</v>
      </c>
      <c r="Q62" s="42">
        <v>6897</v>
      </c>
      <c r="R62" s="42">
        <v>16353</v>
      </c>
      <c r="S62" s="42">
        <v>253</v>
      </c>
      <c r="T62" s="42">
        <v>3018</v>
      </c>
      <c r="U62" s="42">
        <v>8783</v>
      </c>
      <c r="V62" s="42">
        <v>10544</v>
      </c>
      <c r="W62" s="42">
        <v>23194</v>
      </c>
      <c r="X62" s="42">
        <v>11977</v>
      </c>
      <c r="Y62" s="42">
        <v>7697</v>
      </c>
      <c r="Z62" s="42">
        <v>15983</v>
      </c>
      <c r="AA62" s="42">
        <v>21972</v>
      </c>
      <c r="AB62" s="76">
        <v>4607</v>
      </c>
      <c r="AC62" s="42">
        <v>28250</v>
      </c>
      <c r="AD62" s="42">
        <v>44046</v>
      </c>
      <c r="AE62" s="42">
        <v>72</v>
      </c>
      <c r="AF62" s="42">
        <v>4834</v>
      </c>
      <c r="AG62" s="42">
        <v>1</v>
      </c>
      <c r="AH62" s="42">
        <v>4740</v>
      </c>
      <c r="AI62" s="42">
        <f t="shared" si="8"/>
        <v>795344</v>
      </c>
    </row>
    <row r="63" spans="1:35" ht="12.75">
      <c r="A63" s="5"/>
      <c r="B63" s="74" t="s">
        <v>98</v>
      </c>
      <c r="C63" s="75" t="s">
        <v>99</v>
      </c>
      <c r="D63" s="42">
        <v>6026</v>
      </c>
      <c r="E63" s="42">
        <v>14258</v>
      </c>
      <c r="F63" s="42">
        <v>3495</v>
      </c>
      <c r="G63" s="42">
        <v>9595</v>
      </c>
      <c r="H63" s="42">
        <v>2078</v>
      </c>
      <c r="I63" s="42">
        <v>3341</v>
      </c>
      <c r="J63" s="42">
        <v>6790</v>
      </c>
      <c r="K63" s="42">
        <v>6048</v>
      </c>
      <c r="L63" s="42">
        <v>6205</v>
      </c>
      <c r="M63" s="42">
        <v>3115</v>
      </c>
      <c r="N63" s="42">
        <v>6578</v>
      </c>
      <c r="O63" s="42">
        <v>6111</v>
      </c>
      <c r="P63" s="42">
        <v>1410</v>
      </c>
      <c r="Q63" s="42">
        <v>1330</v>
      </c>
      <c r="R63" s="42">
        <v>3752</v>
      </c>
      <c r="S63" s="42">
        <v>49</v>
      </c>
      <c r="T63" s="42">
        <v>288</v>
      </c>
      <c r="U63" s="42">
        <v>842</v>
      </c>
      <c r="V63" s="42">
        <v>1707</v>
      </c>
      <c r="W63" s="42">
        <v>7831</v>
      </c>
      <c r="X63" s="42">
        <v>2057</v>
      </c>
      <c r="Y63" s="42">
        <v>3117</v>
      </c>
      <c r="Z63" s="42">
        <v>2111</v>
      </c>
      <c r="AA63" s="42">
        <v>6038</v>
      </c>
      <c r="AB63" s="76">
        <v>717</v>
      </c>
      <c r="AC63" s="42">
        <v>5078</v>
      </c>
      <c r="AD63" s="42">
        <v>9131</v>
      </c>
      <c r="AE63" s="42">
        <v>39</v>
      </c>
      <c r="AF63" s="42">
        <v>711</v>
      </c>
      <c r="AG63" s="42">
        <v>0</v>
      </c>
      <c r="AH63" s="42">
        <v>287</v>
      </c>
      <c r="AI63" s="42">
        <f t="shared" si="8"/>
        <v>120135</v>
      </c>
    </row>
    <row r="64" spans="1:35" ht="12.75">
      <c r="A64" s="5"/>
      <c r="B64" s="74" t="s">
        <v>100</v>
      </c>
      <c r="C64" s="75" t="s">
        <v>101</v>
      </c>
      <c r="D64" s="42">
        <v>19607</v>
      </c>
      <c r="E64" s="42">
        <v>7961</v>
      </c>
      <c r="F64" s="42">
        <v>3523</v>
      </c>
      <c r="G64" s="42">
        <v>3679</v>
      </c>
      <c r="H64" s="42">
        <v>1179</v>
      </c>
      <c r="I64" s="42">
        <v>5690</v>
      </c>
      <c r="J64" s="42">
        <v>5242</v>
      </c>
      <c r="K64" s="42">
        <v>1058</v>
      </c>
      <c r="L64" s="42">
        <v>1410</v>
      </c>
      <c r="M64" s="42">
        <v>1554</v>
      </c>
      <c r="N64" s="42">
        <v>3420</v>
      </c>
      <c r="O64" s="42">
        <v>1142</v>
      </c>
      <c r="P64" s="42">
        <v>54</v>
      </c>
      <c r="Q64" s="42">
        <v>227</v>
      </c>
      <c r="R64" s="42">
        <v>1375</v>
      </c>
      <c r="S64" s="42">
        <v>18</v>
      </c>
      <c r="T64" s="42">
        <v>0</v>
      </c>
      <c r="U64" s="42">
        <v>697</v>
      </c>
      <c r="V64" s="42">
        <v>1248</v>
      </c>
      <c r="W64" s="42">
        <v>964</v>
      </c>
      <c r="X64" s="42">
        <v>2411</v>
      </c>
      <c r="Y64" s="42">
        <v>101</v>
      </c>
      <c r="Z64" s="42">
        <v>1853</v>
      </c>
      <c r="AA64" s="42">
        <v>3178</v>
      </c>
      <c r="AB64" s="76">
        <v>91</v>
      </c>
      <c r="AC64" s="42">
        <v>4165</v>
      </c>
      <c r="AD64" s="42">
        <v>10143</v>
      </c>
      <c r="AE64" s="42">
        <v>14</v>
      </c>
      <c r="AF64" s="42">
        <v>1875</v>
      </c>
      <c r="AG64" s="42">
        <v>0</v>
      </c>
      <c r="AH64" s="42">
        <v>3974</v>
      </c>
      <c r="AI64" s="42">
        <f t="shared" si="8"/>
        <v>87853</v>
      </c>
    </row>
    <row r="65" spans="1:35" ht="12.75">
      <c r="A65" s="5"/>
      <c r="B65" s="74" t="s">
        <v>102</v>
      </c>
      <c r="C65" s="75" t="s">
        <v>103</v>
      </c>
      <c r="D65" s="42">
        <v>176296</v>
      </c>
      <c r="E65" s="42">
        <v>32589</v>
      </c>
      <c r="F65" s="42">
        <v>92757</v>
      </c>
      <c r="G65" s="42">
        <v>25110</v>
      </c>
      <c r="H65" s="42">
        <v>10475</v>
      </c>
      <c r="I65" s="42">
        <v>18222</v>
      </c>
      <c r="J65" s="42">
        <v>19930</v>
      </c>
      <c r="K65" s="42">
        <v>16917</v>
      </c>
      <c r="L65" s="42">
        <v>12709</v>
      </c>
      <c r="M65" s="42">
        <v>13146</v>
      </c>
      <c r="N65" s="42">
        <v>10880</v>
      </c>
      <c r="O65" s="42">
        <v>9430</v>
      </c>
      <c r="P65" s="42">
        <v>13093</v>
      </c>
      <c r="Q65" s="42">
        <v>5340</v>
      </c>
      <c r="R65" s="42">
        <v>11226</v>
      </c>
      <c r="S65" s="42">
        <v>186</v>
      </c>
      <c r="T65" s="42">
        <v>2730</v>
      </c>
      <c r="U65" s="42">
        <v>7244</v>
      </c>
      <c r="V65" s="42">
        <v>7589</v>
      </c>
      <c r="W65" s="42">
        <v>14399</v>
      </c>
      <c r="X65" s="42">
        <v>7509</v>
      </c>
      <c r="Y65" s="42">
        <v>4479</v>
      </c>
      <c r="Z65" s="42">
        <v>12019</v>
      </c>
      <c r="AA65" s="42">
        <v>12756</v>
      </c>
      <c r="AB65" s="76">
        <v>3799</v>
      </c>
      <c r="AC65" s="42">
        <v>19007</v>
      </c>
      <c r="AD65" s="42">
        <v>24772</v>
      </c>
      <c r="AE65" s="42">
        <v>19</v>
      </c>
      <c r="AF65" s="42">
        <v>2248</v>
      </c>
      <c r="AG65" s="42">
        <v>1</v>
      </c>
      <c r="AH65" s="42">
        <v>479</v>
      </c>
      <c r="AI65" s="42">
        <f t="shared" si="8"/>
        <v>587356</v>
      </c>
    </row>
    <row r="66" spans="1:35" ht="12.75">
      <c r="A66" s="5"/>
      <c r="B66" s="74" t="s">
        <v>104</v>
      </c>
      <c r="C66" s="75" t="s">
        <v>105</v>
      </c>
      <c r="D66" s="42">
        <v>14</v>
      </c>
      <c r="E66" s="42">
        <v>21</v>
      </c>
      <c r="F66" s="42">
        <v>0</v>
      </c>
      <c r="G66" s="42">
        <v>19</v>
      </c>
      <c r="H66" s="42">
        <v>11</v>
      </c>
      <c r="I66" s="42">
        <v>12</v>
      </c>
      <c r="J66" s="42">
        <v>10</v>
      </c>
      <c r="K66" s="42">
        <v>18</v>
      </c>
      <c r="L66" s="42">
        <v>15</v>
      </c>
      <c r="M66" s="42">
        <v>7</v>
      </c>
      <c r="N66" s="42">
        <v>4</v>
      </c>
      <c r="O66" s="42">
        <v>3</v>
      </c>
      <c r="P66" s="42">
        <v>0</v>
      </c>
      <c r="Q66" s="42">
        <v>2</v>
      </c>
      <c r="R66" s="42">
        <v>36</v>
      </c>
      <c r="S66" s="42">
        <v>0</v>
      </c>
      <c r="T66" s="42">
        <v>1</v>
      </c>
      <c r="U66" s="42">
        <v>1</v>
      </c>
      <c r="V66" s="42">
        <v>5</v>
      </c>
      <c r="W66" s="42">
        <v>5</v>
      </c>
      <c r="X66" s="42">
        <v>7</v>
      </c>
      <c r="Y66" s="42">
        <v>4</v>
      </c>
      <c r="Z66" s="42">
        <v>5</v>
      </c>
      <c r="AA66" s="42">
        <v>4</v>
      </c>
      <c r="AB66" s="76">
        <v>0</v>
      </c>
      <c r="AC66" s="42">
        <v>10</v>
      </c>
      <c r="AD66" s="42">
        <v>16</v>
      </c>
      <c r="AE66" s="42">
        <v>0</v>
      </c>
      <c r="AF66" s="42">
        <v>6</v>
      </c>
      <c r="AG66" s="42">
        <v>0</v>
      </c>
      <c r="AH66" s="42">
        <v>2</v>
      </c>
      <c r="AI66" s="42">
        <f t="shared" si="8"/>
        <v>238</v>
      </c>
    </row>
    <row r="67" spans="1:35" ht="12.75">
      <c r="A67" s="5"/>
      <c r="B67" s="74" t="s">
        <v>106</v>
      </c>
      <c r="C67" s="75" t="s">
        <v>107</v>
      </c>
      <c r="D67" s="42">
        <v>59</v>
      </c>
      <c r="E67" s="42">
        <v>58</v>
      </c>
      <c r="F67" s="42">
        <v>0</v>
      </c>
      <c r="G67" s="42">
        <v>65</v>
      </c>
      <c r="H67" s="42">
        <v>16</v>
      </c>
      <c r="I67" s="42">
        <v>27</v>
      </c>
      <c r="J67" s="42">
        <v>49</v>
      </c>
      <c r="K67" s="42">
        <v>33</v>
      </c>
      <c r="L67" s="42">
        <v>59</v>
      </c>
      <c r="M67" s="42">
        <v>20</v>
      </c>
      <c r="N67" s="42">
        <v>72</v>
      </c>
      <c r="O67" s="42">
        <v>12</v>
      </c>
      <c r="P67" s="42">
        <v>0</v>
      </c>
      <c r="Q67" s="42">
        <v>10</v>
      </c>
      <c r="R67" s="42">
        <v>84</v>
      </c>
      <c r="S67" s="42">
        <v>0</v>
      </c>
      <c r="T67" s="42">
        <v>6</v>
      </c>
      <c r="U67" s="42">
        <v>10</v>
      </c>
      <c r="V67" s="42">
        <v>16</v>
      </c>
      <c r="W67" s="42">
        <v>14</v>
      </c>
      <c r="X67" s="42">
        <v>72</v>
      </c>
      <c r="Y67" s="42">
        <v>17</v>
      </c>
      <c r="Z67" s="42">
        <v>18</v>
      </c>
      <c r="AA67" s="42">
        <v>157</v>
      </c>
      <c r="AB67" s="76">
        <v>0</v>
      </c>
      <c r="AC67" s="42">
        <v>57</v>
      </c>
      <c r="AD67" s="42">
        <v>179</v>
      </c>
      <c r="AE67" s="42">
        <v>0</v>
      </c>
      <c r="AF67" s="42">
        <v>33</v>
      </c>
      <c r="AG67" s="42">
        <v>0</v>
      </c>
      <c r="AH67" s="42">
        <v>2001</v>
      </c>
      <c r="AI67" s="42">
        <f t="shared" si="8"/>
        <v>3144</v>
      </c>
    </row>
    <row r="68" spans="1:35" ht="12.75">
      <c r="A68" s="5"/>
      <c r="B68" s="74" t="s">
        <v>108</v>
      </c>
      <c r="C68" s="75" t="s">
        <v>109</v>
      </c>
      <c r="D68" s="42">
        <v>1058</v>
      </c>
      <c r="E68" s="42">
        <v>2913</v>
      </c>
      <c r="F68" s="42">
        <v>901</v>
      </c>
      <c r="G68" s="42">
        <v>1707</v>
      </c>
      <c r="H68" s="42">
        <v>175</v>
      </c>
      <c r="I68" s="42">
        <v>686</v>
      </c>
      <c r="J68" s="42">
        <v>285</v>
      </c>
      <c r="K68" s="42">
        <v>1069</v>
      </c>
      <c r="L68" s="42">
        <v>1253</v>
      </c>
      <c r="M68" s="42">
        <v>1078</v>
      </c>
      <c r="N68" s="42">
        <v>507</v>
      </c>
      <c r="O68" s="42">
        <v>164</v>
      </c>
      <c r="P68" s="42">
        <v>76</v>
      </c>
      <c r="Q68" s="42">
        <v>80</v>
      </c>
      <c r="R68" s="42">
        <v>1342</v>
      </c>
      <c r="S68" s="42">
        <v>1</v>
      </c>
      <c r="T68" s="42">
        <v>80</v>
      </c>
      <c r="U68" s="42">
        <v>148</v>
      </c>
      <c r="V68" s="42">
        <v>458</v>
      </c>
      <c r="W68" s="42">
        <v>998</v>
      </c>
      <c r="X68" s="42">
        <v>433</v>
      </c>
      <c r="Y68" s="42">
        <v>287</v>
      </c>
      <c r="Z68" s="42">
        <v>463</v>
      </c>
      <c r="AA68" s="42">
        <v>318</v>
      </c>
      <c r="AB68" s="76">
        <v>7</v>
      </c>
      <c r="AC68" s="42">
        <v>846</v>
      </c>
      <c r="AD68" s="42">
        <v>1359</v>
      </c>
      <c r="AE68" s="42">
        <v>1</v>
      </c>
      <c r="AF68" s="42">
        <v>314</v>
      </c>
      <c r="AG68" s="42">
        <v>0</v>
      </c>
      <c r="AH68" s="42">
        <v>14</v>
      </c>
      <c r="AI68" s="42">
        <f t="shared" si="8"/>
        <v>19021</v>
      </c>
    </row>
    <row r="69" spans="1:35" ht="12.75">
      <c r="A69" s="5"/>
      <c r="B69" s="74" t="s">
        <v>110</v>
      </c>
      <c r="C69" s="75" t="s">
        <v>111</v>
      </c>
      <c r="D69" s="42">
        <v>6123</v>
      </c>
      <c r="E69" s="42">
        <v>9855</v>
      </c>
      <c r="F69" s="42">
        <v>4334</v>
      </c>
      <c r="G69" s="42">
        <v>5430</v>
      </c>
      <c r="H69" s="42">
        <v>654</v>
      </c>
      <c r="I69" s="42">
        <v>2059</v>
      </c>
      <c r="J69" s="42">
        <v>1149</v>
      </c>
      <c r="K69" s="42">
        <v>2777</v>
      </c>
      <c r="L69" s="42">
        <v>3205</v>
      </c>
      <c r="M69" s="42">
        <v>3185</v>
      </c>
      <c r="N69" s="42">
        <v>2113</v>
      </c>
      <c r="O69" s="42">
        <v>509</v>
      </c>
      <c r="P69" s="42">
        <v>178</v>
      </c>
      <c r="Q69" s="42">
        <v>256</v>
      </c>
      <c r="R69" s="42">
        <v>4301</v>
      </c>
      <c r="S69" s="42">
        <v>4</v>
      </c>
      <c r="T69" s="42">
        <v>280</v>
      </c>
      <c r="U69" s="42">
        <v>452</v>
      </c>
      <c r="V69" s="42">
        <v>1457</v>
      </c>
      <c r="W69" s="42">
        <v>3247</v>
      </c>
      <c r="X69" s="42">
        <v>1177</v>
      </c>
      <c r="Y69" s="42">
        <v>896</v>
      </c>
      <c r="Z69" s="42">
        <v>1005</v>
      </c>
      <c r="AA69" s="42">
        <v>1049</v>
      </c>
      <c r="AB69" s="76">
        <v>20</v>
      </c>
      <c r="AC69" s="42">
        <v>2966</v>
      </c>
      <c r="AD69" s="42">
        <v>4665</v>
      </c>
      <c r="AE69" s="42">
        <v>1</v>
      </c>
      <c r="AF69" s="42">
        <v>1389</v>
      </c>
      <c r="AG69" s="42">
        <v>0</v>
      </c>
      <c r="AH69" s="42">
        <v>58</v>
      </c>
      <c r="AI69" s="42">
        <f t="shared" si="8"/>
        <v>64794</v>
      </c>
    </row>
    <row r="70" spans="1:35" ht="12.75">
      <c r="A70" s="5"/>
      <c r="B70" s="74" t="s">
        <v>112</v>
      </c>
      <c r="C70" s="75" t="s">
        <v>113</v>
      </c>
      <c r="D70" s="42">
        <v>402</v>
      </c>
      <c r="E70" s="42">
        <v>964</v>
      </c>
      <c r="F70" s="42">
        <v>285</v>
      </c>
      <c r="G70" s="42">
        <v>824</v>
      </c>
      <c r="H70" s="42">
        <v>189</v>
      </c>
      <c r="I70" s="42">
        <v>497</v>
      </c>
      <c r="J70" s="42">
        <v>326</v>
      </c>
      <c r="K70" s="42">
        <v>1061</v>
      </c>
      <c r="L70" s="42">
        <v>357</v>
      </c>
      <c r="M70" s="42">
        <v>257</v>
      </c>
      <c r="N70" s="42">
        <v>527</v>
      </c>
      <c r="O70" s="42">
        <v>292</v>
      </c>
      <c r="P70" s="42">
        <v>38</v>
      </c>
      <c r="Q70" s="42">
        <v>55</v>
      </c>
      <c r="R70" s="42">
        <v>772</v>
      </c>
      <c r="S70" s="42">
        <v>1</v>
      </c>
      <c r="T70" s="42">
        <v>78</v>
      </c>
      <c r="U70" s="42">
        <v>120</v>
      </c>
      <c r="V70" s="42">
        <v>181</v>
      </c>
      <c r="W70" s="42">
        <v>107</v>
      </c>
      <c r="X70" s="42">
        <v>186</v>
      </c>
      <c r="Y70" s="42">
        <v>107</v>
      </c>
      <c r="Z70" s="42">
        <v>234</v>
      </c>
      <c r="AA70" s="42">
        <v>292</v>
      </c>
      <c r="AB70" s="76">
        <v>7</v>
      </c>
      <c r="AC70" s="42">
        <v>846</v>
      </c>
      <c r="AD70" s="42">
        <v>510</v>
      </c>
      <c r="AE70" s="42">
        <v>0</v>
      </c>
      <c r="AF70" s="42">
        <v>84</v>
      </c>
      <c r="AG70" s="42">
        <v>0</v>
      </c>
      <c r="AH70" s="42">
        <v>12</v>
      </c>
      <c r="AI70" s="42">
        <f t="shared" si="8"/>
        <v>9611</v>
      </c>
    </row>
    <row r="71" spans="1:35" ht="12.75">
      <c r="A71" s="5"/>
      <c r="B71" s="74" t="s">
        <v>114</v>
      </c>
      <c r="C71" s="75" t="s">
        <v>115</v>
      </c>
      <c r="D71" s="42">
        <v>1844</v>
      </c>
      <c r="E71" s="42">
        <v>3374</v>
      </c>
      <c r="F71" s="42">
        <v>1108</v>
      </c>
      <c r="G71" s="42">
        <v>4144</v>
      </c>
      <c r="H71" s="42">
        <v>954</v>
      </c>
      <c r="I71" s="42">
        <v>1795</v>
      </c>
      <c r="J71" s="42">
        <v>1609</v>
      </c>
      <c r="K71" s="42">
        <v>2474</v>
      </c>
      <c r="L71" s="42">
        <v>1212</v>
      </c>
      <c r="M71" s="42">
        <v>680</v>
      </c>
      <c r="N71" s="42">
        <v>3317</v>
      </c>
      <c r="O71" s="42">
        <v>1742</v>
      </c>
      <c r="P71" s="42">
        <v>92</v>
      </c>
      <c r="Q71" s="42">
        <v>260</v>
      </c>
      <c r="R71" s="42">
        <v>2748</v>
      </c>
      <c r="S71" s="42">
        <v>5</v>
      </c>
      <c r="T71" s="42">
        <v>227</v>
      </c>
      <c r="U71" s="42">
        <v>517</v>
      </c>
      <c r="V71" s="42">
        <v>623</v>
      </c>
      <c r="W71" s="42">
        <v>328</v>
      </c>
      <c r="X71" s="42">
        <v>602</v>
      </c>
      <c r="Y71" s="42">
        <v>367</v>
      </c>
      <c r="Z71" s="42">
        <v>612</v>
      </c>
      <c r="AA71" s="42">
        <v>1485</v>
      </c>
      <c r="AB71" s="76">
        <v>22</v>
      </c>
      <c r="AC71" s="42">
        <v>4048</v>
      </c>
      <c r="AD71" s="42">
        <v>2130</v>
      </c>
      <c r="AE71" s="42">
        <v>0</v>
      </c>
      <c r="AF71" s="42">
        <v>239</v>
      </c>
      <c r="AG71" s="42">
        <v>0</v>
      </c>
      <c r="AH71" s="42">
        <v>66</v>
      </c>
      <c r="AI71" s="42">
        <f t="shared" si="8"/>
        <v>38624</v>
      </c>
    </row>
    <row r="72" spans="1:35" ht="12.75">
      <c r="A72" s="5"/>
      <c r="B72" s="17"/>
      <c r="C72" s="3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01"/>
    </row>
    <row r="73" spans="1:35" ht="26.25" customHeight="1">
      <c r="A73" s="5"/>
      <c r="B73" s="82" t="s">
        <v>116</v>
      </c>
      <c r="C73" s="75" t="s">
        <v>16</v>
      </c>
      <c r="D73" s="83">
        <f aca="true" t="shared" si="9" ref="D73:J73">SUM(D20+D35+D41+D47+D59)</f>
        <v>5057</v>
      </c>
      <c r="E73" s="83">
        <f t="shared" si="9"/>
        <v>17446</v>
      </c>
      <c r="F73" s="83">
        <f t="shared" si="9"/>
        <v>4265</v>
      </c>
      <c r="G73" s="83">
        <f t="shared" si="9"/>
        <v>10943</v>
      </c>
      <c r="H73" s="83">
        <f t="shared" si="9"/>
        <v>1970</v>
      </c>
      <c r="I73" s="83">
        <f t="shared" si="9"/>
        <v>3817</v>
      </c>
      <c r="J73" s="83">
        <f t="shared" si="9"/>
        <v>3707</v>
      </c>
      <c r="K73" s="83">
        <f>SUM(K20+K35+K41+K47+K59)</f>
        <v>6217</v>
      </c>
      <c r="L73" s="83">
        <f aca="true" t="shared" si="10" ref="L73:AH73">SUM(L20+L35+L41+L47+L59)</f>
        <v>6573</v>
      </c>
      <c r="M73" s="83">
        <f t="shared" si="10"/>
        <v>4386</v>
      </c>
      <c r="N73" s="83">
        <f t="shared" si="10"/>
        <v>3605</v>
      </c>
      <c r="O73" s="83">
        <f t="shared" si="10"/>
        <v>1486</v>
      </c>
      <c r="P73" s="83">
        <f t="shared" si="10"/>
        <v>580</v>
      </c>
      <c r="Q73" s="83">
        <f t="shared" si="10"/>
        <v>797</v>
      </c>
      <c r="R73" s="83">
        <f t="shared" si="10"/>
        <v>6210</v>
      </c>
      <c r="S73" s="83">
        <f t="shared" si="10"/>
        <v>57</v>
      </c>
      <c r="T73" s="83">
        <f t="shared" si="10"/>
        <v>979</v>
      </c>
      <c r="U73" s="83">
        <f t="shared" si="10"/>
        <v>2593</v>
      </c>
      <c r="V73" s="83">
        <f t="shared" si="10"/>
        <v>2208</v>
      </c>
      <c r="W73" s="83">
        <f t="shared" si="10"/>
        <v>5143</v>
      </c>
      <c r="X73" s="83">
        <f t="shared" si="10"/>
        <v>2872</v>
      </c>
      <c r="Y73" s="83">
        <f t="shared" si="10"/>
        <v>1709</v>
      </c>
      <c r="Z73" s="83">
        <f t="shared" si="10"/>
        <v>4020</v>
      </c>
      <c r="AA73" s="83">
        <f t="shared" si="10"/>
        <v>1974</v>
      </c>
      <c r="AB73" s="83">
        <f t="shared" si="10"/>
        <v>166</v>
      </c>
      <c r="AC73" s="83">
        <f t="shared" si="10"/>
        <v>5730</v>
      </c>
      <c r="AD73" s="83">
        <f t="shared" si="10"/>
        <v>8785</v>
      </c>
      <c r="AE73" s="83">
        <f t="shared" si="10"/>
        <v>46</v>
      </c>
      <c r="AF73" s="83">
        <f t="shared" si="10"/>
        <v>907</v>
      </c>
      <c r="AG73" s="83">
        <f t="shared" si="10"/>
        <v>20</v>
      </c>
      <c r="AH73" s="83">
        <f t="shared" si="10"/>
        <v>280</v>
      </c>
      <c r="AI73" s="83">
        <f>SUM(AI20+AI35+AI41+AI47+AI59)</f>
        <v>114548</v>
      </c>
    </row>
    <row r="74" spans="1:35" s="11" customFormat="1" ht="24" customHeight="1">
      <c r="A74" s="10"/>
      <c r="B74" s="84" t="s">
        <v>117</v>
      </c>
      <c r="C74" s="75" t="s">
        <v>17</v>
      </c>
      <c r="D74" s="85">
        <f aca="true" t="shared" si="11" ref="D74:AI74">SUM(D20/D73)*100</f>
        <v>20.78307296816294</v>
      </c>
      <c r="E74" s="85">
        <f t="shared" si="11"/>
        <v>8.076349879628568</v>
      </c>
      <c r="F74" s="85">
        <f t="shared" si="11"/>
        <v>19.74208675263775</v>
      </c>
      <c r="G74" s="85">
        <f t="shared" si="11"/>
        <v>9.67741935483871</v>
      </c>
      <c r="H74" s="85">
        <f t="shared" si="11"/>
        <v>15.48223350253807</v>
      </c>
      <c r="I74" s="85">
        <f t="shared" si="11"/>
        <v>2.384071260151952</v>
      </c>
      <c r="J74" s="85">
        <f t="shared" si="11"/>
        <v>2.940383059077421</v>
      </c>
      <c r="K74" s="85">
        <f t="shared" si="11"/>
        <v>4.326845745536432</v>
      </c>
      <c r="L74" s="85">
        <f t="shared" si="11"/>
        <v>6.8309752015822305</v>
      </c>
      <c r="M74" s="85">
        <f t="shared" si="11"/>
        <v>10.214318285453716</v>
      </c>
      <c r="N74" s="85">
        <f t="shared" si="11"/>
        <v>12.094313453536754</v>
      </c>
      <c r="O74" s="85">
        <f t="shared" si="11"/>
        <v>5.114401076716016</v>
      </c>
      <c r="P74" s="85">
        <f t="shared" si="11"/>
        <v>3.4482758620689653</v>
      </c>
      <c r="Q74" s="85">
        <f t="shared" si="11"/>
        <v>1.5056461731493098</v>
      </c>
      <c r="R74" s="85">
        <f t="shared" si="11"/>
        <v>1.2399355877616747</v>
      </c>
      <c r="S74" s="85">
        <f t="shared" si="11"/>
        <v>19.298245614035086</v>
      </c>
      <c r="T74" s="85">
        <f t="shared" si="11"/>
        <v>3.6772216547497445</v>
      </c>
      <c r="U74" s="85">
        <f t="shared" si="11"/>
        <v>5.283455456999615</v>
      </c>
      <c r="V74" s="85">
        <f t="shared" si="11"/>
        <v>10.280797101449275</v>
      </c>
      <c r="W74" s="85">
        <f t="shared" si="11"/>
        <v>9.838615594011276</v>
      </c>
      <c r="X74" s="85">
        <f t="shared" si="11"/>
        <v>10.689415041782729</v>
      </c>
      <c r="Y74" s="85">
        <f t="shared" si="11"/>
        <v>2.7501462843768287</v>
      </c>
      <c r="Z74" s="85">
        <f t="shared" si="11"/>
        <v>3.6069651741293534</v>
      </c>
      <c r="AA74" s="85">
        <f t="shared" si="11"/>
        <v>4.407294832826747</v>
      </c>
      <c r="AB74" s="85">
        <f t="shared" si="11"/>
        <v>8.433734939759036</v>
      </c>
      <c r="AC74" s="85">
        <f t="shared" si="11"/>
        <v>9.267015706806282</v>
      </c>
      <c r="AD74" s="85">
        <f t="shared" si="11"/>
        <v>7.38759248719408</v>
      </c>
      <c r="AE74" s="85">
        <f t="shared" si="11"/>
        <v>45.65217391304348</v>
      </c>
      <c r="AF74" s="85">
        <f t="shared" si="11"/>
        <v>10.033076074972437</v>
      </c>
      <c r="AG74" s="85">
        <f t="shared" si="11"/>
        <v>75</v>
      </c>
      <c r="AH74" s="85">
        <f t="shared" si="11"/>
        <v>71.07142857142857</v>
      </c>
      <c r="AI74" s="85">
        <f t="shared" si="11"/>
        <v>8.447113873659951</v>
      </c>
    </row>
    <row r="75" spans="1:35" s="11" customFormat="1" ht="25.5" customHeight="1">
      <c r="A75" s="10"/>
      <c r="B75" s="84" t="s">
        <v>118</v>
      </c>
      <c r="C75" s="75" t="s">
        <v>18</v>
      </c>
      <c r="D75" s="85">
        <f aca="true" t="shared" si="12" ref="D75:J75">SUM(D35/D73)*100</f>
        <v>15.265967965196756</v>
      </c>
      <c r="E75" s="85">
        <f t="shared" si="12"/>
        <v>18.41109709962169</v>
      </c>
      <c r="F75" s="85">
        <f t="shared" si="12"/>
        <v>18.405627198124268</v>
      </c>
      <c r="G75" s="85">
        <f t="shared" si="12"/>
        <v>21.96838161381705</v>
      </c>
      <c r="H75" s="85">
        <f t="shared" si="12"/>
        <v>21.6243654822335</v>
      </c>
      <c r="I75" s="85">
        <f t="shared" si="12"/>
        <v>7.649986900707361</v>
      </c>
      <c r="J75" s="85">
        <f t="shared" si="12"/>
        <v>14.243323442136498</v>
      </c>
      <c r="K75" s="85">
        <f>SUM(K35/K73)*100</f>
        <v>19.060640180151196</v>
      </c>
      <c r="L75" s="85">
        <f aca="true" t="shared" si="13" ref="L75:AH75">SUM(L35/L73)*100</f>
        <v>20.340788072417464</v>
      </c>
      <c r="M75" s="85">
        <f t="shared" si="13"/>
        <v>13.269493844049249</v>
      </c>
      <c r="N75" s="85">
        <f t="shared" si="13"/>
        <v>22.57975034674064</v>
      </c>
      <c r="O75" s="85">
        <f t="shared" si="13"/>
        <v>10.296096904441454</v>
      </c>
      <c r="P75" s="85">
        <f t="shared" si="13"/>
        <v>29.82758620689655</v>
      </c>
      <c r="Q75" s="85">
        <f t="shared" si="13"/>
        <v>39.89962358845671</v>
      </c>
      <c r="R75" s="85">
        <f t="shared" si="13"/>
        <v>19.001610305958135</v>
      </c>
      <c r="S75" s="85">
        <f t="shared" si="13"/>
        <v>28.07017543859649</v>
      </c>
      <c r="T75" s="85">
        <f t="shared" si="13"/>
        <v>30.745658835546475</v>
      </c>
      <c r="U75" s="85">
        <f t="shared" si="13"/>
        <v>45.237177015040494</v>
      </c>
      <c r="V75" s="85">
        <f t="shared" si="13"/>
        <v>2.8532608695652173</v>
      </c>
      <c r="W75" s="85">
        <f t="shared" si="13"/>
        <v>19.443904335990666</v>
      </c>
      <c r="X75" s="85">
        <f t="shared" si="13"/>
        <v>22.701949860724234</v>
      </c>
      <c r="Y75" s="85">
        <f t="shared" si="13"/>
        <v>26.565242832065532</v>
      </c>
      <c r="Z75" s="85">
        <f t="shared" si="13"/>
        <v>20.497512437810943</v>
      </c>
      <c r="AA75" s="85">
        <f t="shared" si="13"/>
        <v>9.6757852077001</v>
      </c>
      <c r="AB75" s="85">
        <f t="shared" si="13"/>
        <v>32.53012048192771</v>
      </c>
      <c r="AC75" s="85">
        <f t="shared" si="13"/>
        <v>22.32111692844677</v>
      </c>
      <c r="AD75" s="85">
        <f t="shared" si="13"/>
        <v>17.63232783153102</v>
      </c>
      <c r="AE75" s="85">
        <f t="shared" si="13"/>
        <v>21.73913043478261</v>
      </c>
      <c r="AF75" s="85">
        <f t="shared" si="13"/>
        <v>2.9768467475192946</v>
      </c>
      <c r="AG75" s="85">
        <f t="shared" si="13"/>
        <v>0</v>
      </c>
      <c r="AH75" s="85">
        <f t="shared" si="13"/>
        <v>2.5</v>
      </c>
      <c r="AI75" s="85">
        <f>SUM(AI35/AI73)*100</f>
        <v>18.997276251003946</v>
      </c>
    </row>
    <row r="76" spans="1:35" s="11" customFormat="1" ht="27" customHeight="1">
      <c r="A76" s="10"/>
      <c r="B76" s="84" t="s">
        <v>119</v>
      </c>
      <c r="C76" s="75" t="s">
        <v>19</v>
      </c>
      <c r="D76" s="85">
        <f aca="true" t="shared" si="14" ref="D76:J76">SUM(D41/D73)*100</f>
        <v>1.0480522048645442</v>
      </c>
      <c r="E76" s="85">
        <f t="shared" si="14"/>
        <v>2.1036340708471855</v>
      </c>
      <c r="F76" s="85">
        <f t="shared" si="14"/>
        <v>0.5861664712778429</v>
      </c>
      <c r="G76" s="85">
        <f t="shared" si="14"/>
        <v>2.5678515946267018</v>
      </c>
      <c r="H76" s="85">
        <f t="shared" si="14"/>
        <v>1.4213197969543148</v>
      </c>
      <c r="I76" s="85">
        <f t="shared" si="14"/>
        <v>1.3623264343725439</v>
      </c>
      <c r="J76" s="85">
        <f t="shared" si="14"/>
        <v>0.5934718100890208</v>
      </c>
      <c r="K76" s="85">
        <f>SUM(K41/K73)*100</f>
        <v>1.41547370114203</v>
      </c>
      <c r="L76" s="85">
        <f aca="true" t="shared" si="15" ref="L76:AH76">SUM(L41/L73)*100</f>
        <v>6.146356306100715</v>
      </c>
      <c r="M76" s="85">
        <f t="shared" si="15"/>
        <v>2.4167806657546738</v>
      </c>
      <c r="N76" s="85">
        <f t="shared" si="15"/>
        <v>2.0527045769764216</v>
      </c>
      <c r="O76" s="85">
        <f t="shared" si="15"/>
        <v>1.0094212651413188</v>
      </c>
      <c r="P76" s="85">
        <f t="shared" si="15"/>
        <v>5.862068965517241</v>
      </c>
      <c r="Q76" s="85">
        <f t="shared" si="15"/>
        <v>2.0075282308657463</v>
      </c>
      <c r="R76" s="85">
        <f t="shared" si="15"/>
        <v>0.9822866344605475</v>
      </c>
      <c r="S76" s="85">
        <f t="shared" si="15"/>
        <v>12.280701754385964</v>
      </c>
      <c r="T76" s="85">
        <f t="shared" si="15"/>
        <v>4.800817160367722</v>
      </c>
      <c r="U76" s="85">
        <f t="shared" si="15"/>
        <v>2.892402622445044</v>
      </c>
      <c r="V76" s="85">
        <f t="shared" si="15"/>
        <v>5.298913043478261</v>
      </c>
      <c r="W76" s="85">
        <f t="shared" si="15"/>
        <v>0.8555317907835893</v>
      </c>
      <c r="X76" s="85">
        <f t="shared" si="15"/>
        <v>2.82033426183844</v>
      </c>
      <c r="Y76" s="85">
        <f t="shared" si="15"/>
        <v>2.7501462843768287</v>
      </c>
      <c r="Z76" s="85">
        <f t="shared" si="15"/>
        <v>3.656716417910448</v>
      </c>
      <c r="AA76" s="85">
        <f t="shared" si="15"/>
        <v>1.4690982776089159</v>
      </c>
      <c r="AB76" s="85">
        <f t="shared" si="15"/>
        <v>9.036144578313253</v>
      </c>
      <c r="AC76" s="85">
        <f t="shared" si="15"/>
        <v>0.9773123909249565</v>
      </c>
      <c r="AD76" s="85">
        <f t="shared" si="15"/>
        <v>2.92544109277177</v>
      </c>
      <c r="AE76" s="85">
        <f t="shared" si="15"/>
        <v>6.521739130434782</v>
      </c>
      <c r="AF76" s="85">
        <f t="shared" si="15"/>
        <v>1.3230429988974641</v>
      </c>
      <c r="AG76" s="85">
        <f t="shared" si="15"/>
        <v>0</v>
      </c>
      <c r="AH76" s="85">
        <f t="shared" si="15"/>
        <v>1.7857142857142856</v>
      </c>
      <c r="AI76" s="85">
        <f>SUM(AI41/AI73)*100</f>
        <v>2.2418549429060306</v>
      </c>
    </row>
    <row r="77" spans="1:35" s="11" customFormat="1" ht="27" customHeight="1">
      <c r="A77" s="10"/>
      <c r="B77" s="84" t="s">
        <v>120</v>
      </c>
      <c r="C77" s="75" t="s">
        <v>20</v>
      </c>
      <c r="D77" s="85">
        <f aca="true" t="shared" si="16" ref="D77:J77">SUM(D47/D73)*100</f>
        <v>1.7006130116669964</v>
      </c>
      <c r="E77" s="85">
        <f t="shared" si="16"/>
        <v>16.685773243150294</v>
      </c>
      <c r="F77" s="85">
        <f t="shared" si="16"/>
        <v>2.2039859320046893</v>
      </c>
      <c r="G77" s="85">
        <f t="shared" si="16"/>
        <v>6.652654665082701</v>
      </c>
      <c r="H77" s="85">
        <f t="shared" si="16"/>
        <v>3.9593908629441623</v>
      </c>
      <c r="I77" s="85">
        <f t="shared" si="16"/>
        <v>0.9955462405030129</v>
      </c>
      <c r="J77" s="85">
        <f t="shared" si="16"/>
        <v>0.7553277582951173</v>
      </c>
      <c r="K77" s="85">
        <f>SUM(K47/K73)*100</f>
        <v>4.439440244490912</v>
      </c>
      <c r="L77" s="85">
        <f aca="true" t="shared" si="17" ref="L77:AH77">SUM(L47/L73)*100</f>
        <v>5.476951163852122</v>
      </c>
      <c r="M77" s="85">
        <f t="shared" si="17"/>
        <v>6.6803465572275424</v>
      </c>
      <c r="N77" s="85">
        <f t="shared" si="17"/>
        <v>3.578363384188627</v>
      </c>
      <c r="O77" s="85">
        <f t="shared" si="17"/>
        <v>0.47106325706594887</v>
      </c>
      <c r="P77" s="85">
        <f t="shared" si="17"/>
        <v>12.413793103448276</v>
      </c>
      <c r="Q77" s="85">
        <f t="shared" si="17"/>
        <v>7.402760351317441</v>
      </c>
      <c r="R77" s="85">
        <f t="shared" si="17"/>
        <v>12.286634460547504</v>
      </c>
      <c r="S77" s="85">
        <f t="shared" si="17"/>
        <v>19.298245614035086</v>
      </c>
      <c r="T77" s="85">
        <f t="shared" si="17"/>
        <v>12.257405515832483</v>
      </c>
      <c r="U77" s="85">
        <f t="shared" si="17"/>
        <v>10.798303123794833</v>
      </c>
      <c r="V77" s="85">
        <f t="shared" si="17"/>
        <v>4.393115942028985</v>
      </c>
      <c r="W77" s="85">
        <f t="shared" si="17"/>
        <v>9.02197161189967</v>
      </c>
      <c r="X77" s="85">
        <f t="shared" si="17"/>
        <v>8.495821727019498</v>
      </c>
      <c r="Y77" s="85">
        <f t="shared" si="17"/>
        <v>7.197191339964892</v>
      </c>
      <c r="Z77" s="85">
        <f t="shared" si="17"/>
        <v>23.059701492537314</v>
      </c>
      <c r="AA77" s="85">
        <f t="shared" si="17"/>
        <v>0.25329280648429586</v>
      </c>
      <c r="AB77" s="85">
        <f t="shared" si="17"/>
        <v>7.83132530120482</v>
      </c>
      <c r="AC77" s="85">
        <f t="shared" si="17"/>
        <v>1.2041884816753925</v>
      </c>
      <c r="AD77" s="85">
        <f t="shared" si="17"/>
        <v>16.630620375640294</v>
      </c>
      <c r="AE77" s="85">
        <f t="shared" si="17"/>
        <v>2.1739130434782608</v>
      </c>
      <c r="AF77" s="85">
        <f t="shared" si="17"/>
        <v>1.1025358324145533</v>
      </c>
      <c r="AG77" s="85">
        <f t="shared" si="17"/>
        <v>20</v>
      </c>
      <c r="AH77" s="85">
        <f t="shared" si="17"/>
        <v>1.7857142857142856</v>
      </c>
      <c r="AI77" s="85">
        <f>SUM(AI47/AI73)*100</f>
        <v>8.516953591507491</v>
      </c>
    </row>
    <row r="78" spans="1:35" s="11" customFormat="1" ht="26.25" customHeight="1">
      <c r="A78" s="10"/>
      <c r="B78" s="84" t="s">
        <v>121</v>
      </c>
      <c r="C78" s="75" t="s">
        <v>21</v>
      </c>
      <c r="D78" s="85">
        <f aca="true" t="shared" si="18" ref="D78:J78">SUM(D59/D73)*100</f>
        <v>61.20229385010876</v>
      </c>
      <c r="E78" s="85">
        <f t="shared" si="18"/>
        <v>54.72314570675226</v>
      </c>
      <c r="F78" s="85">
        <f t="shared" si="18"/>
        <v>59.06213364595545</v>
      </c>
      <c r="G78" s="85">
        <f t="shared" si="18"/>
        <v>59.13369277163484</v>
      </c>
      <c r="H78" s="85">
        <f t="shared" si="18"/>
        <v>57.51269035532995</v>
      </c>
      <c r="I78" s="85">
        <f t="shared" si="18"/>
        <v>87.60806916426513</v>
      </c>
      <c r="J78" s="85">
        <f t="shared" si="18"/>
        <v>81.46749393040194</v>
      </c>
      <c r="K78" s="85">
        <f>SUM(K59/K73)*100</f>
        <v>70.75760012867943</v>
      </c>
      <c r="L78" s="85">
        <f aca="true" t="shared" si="19" ref="L78:AH78">SUM(L59/L73)*100</f>
        <v>61.20492925604747</v>
      </c>
      <c r="M78" s="85">
        <f t="shared" si="19"/>
        <v>67.41906064751481</v>
      </c>
      <c r="N78" s="85">
        <f t="shared" si="19"/>
        <v>59.69486823855756</v>
      </c>
      <c r="O78" s="85">
        <f t="shared" si="19"/>
        <v>83.10901749663526</v>
      </c>
      <c r="P78" s="85">
        <f t="shared" si="19"/>
        <v>48.44827586206897</v>
      </c>
      <c r="Q78" s="85">
        <f t="shared" si="19"/>
        <v>49.184441656210794</v>
      </c>
      <c r="R78" s="85">
        <f t="shared" si="19"/>
        <v>66.48953301127214</v>
      </c>
      <c r="S78" s="85">
        <f t="shared" si="19"/>
        <v>21.052631578947366</v>
      </c>
      <c r="T78" s="85">
        <f t="shared" si="19"/>
        <v>48.518896833503575</v>
      </c>
      <c r="U78" s="85">
        <f t="shared" si="19"/>
        <v>35.788661781720016</v>
      </c>
      <c r="V78" s="85">
        <f t="shared" si="19"/>
        <v>77.17391304347827</v>
      </c>
      <c r="W78" s="85">
        <f t="shared" si="19"/>
        <v>60.8399766673148</v>
      </c>
      <c r="X78" s="85">
        <f t="shared" si="19"/>
        <v>55.29247910863509</v>
      </c>
      <c r="Y78" s="85">
        <f t="shared" si="19"/>
        <v>60.73727325921592</v>
      </c>
      <c r="Z78" s="85">
        <f t="shared" si="19"/>
        <v>49.17910447761194</v>
      </c>
      <c r="AA78" s="85">
        <f t="shared" si="19"/>
        <v>84.19452887537993</v>
      </c>
      <c r="AB78" s="85">
        <f t="shared" si="19"/>
        <v>42.168674698795186</v>
      </c>
      <c r="AC78" s="85">
        <f t="shared" si="19"/>
        <v>66.2303664921466</v>
      </c>
      <c r="AD78" s="85">
        <f t="shared" si="19"/>
        <v>55.42401821286283</v>
      </c>
      <c r="AE78" s="85">
        <f t="shared" si="19"/>
        <v>23.91304347826087</v>
      </c>
      <c r="AF78" s="85">
        <f t="shared" si="19"/>
        <v>84.56449834619625</v>
      </c>
      <c r="AG78" s="85">
        <f t="shared" si="19"/>
        <v>5</v>
      </c>
      <c r="AH78" s="85">
        <f t="shared" si="19"/>
        <v>22.857142857142858</v>
      </c>
      <c r="AI78" s="85">
        <f>SUM(AI59/AI73)*100</f>
        <v>61.79680134092258</v>
      </c>
    </row>
    <row r="79" spans="1:42" ht="12.75">
      <c r="A79" s="5"/>
      <c r="B79" s="12"/>
      <c r="C79" s="12"/>
      <c r="D79" s="2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4"/>
      <c r="AD79" s="32"/>
      <c r="AE79" s="32"/>
      <c r="AF79" s="32"/>
      <c r="AG79" s="32"/>
      <c r="AH79" s="32"/>
      <c r="AI79" s="32"/>
      <c r="AJ79" s="15"/>
      <c r="AK79" s="15"/>
      <c r="AL79" s="15"/>
      <c r="AM79" s="15"/>
      <c r="AN79" s="15"/>
      <c r="AO79" s="7"/>
      <c r="AP79" s="15"/>
    </row>
    <row r="80" spans="1:42" ht="12.75">
      <c r="A80" s="5"/>
      <c r="B80" s="16" t="s">
        <v>130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4"/>
      <c r="AD80" s="32"/>
      <c r="AE80" s="32"/>
      <c r="AF80" s="32"/>
      <c r="AG80" s="32"/>
      <c r="AH80" s="32"/>
      <c r="AI80" s="32"/>
      <c r="AJ80" s="15"/>
      <c r="AK80" s="15"/>
      <c r="AL80" s="15"/>
      <c r="AM80" s="15"/>
      <c r="AN80" s="15"/>
      <c r="AP80" s="15"/>
    </row>
    <row r="81" spans="1:42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4"/>
      <c r="AD81" s="14"/>
      <c r="AE81" s="14"/>
      <c r="AF81" s="14"/>
      <c r="AG81" s="14"/>
      <c r="AH81" s="14"/>
      <c r="AI81" s="14"/>
      <c r="AJ81" s="15"/>
      <c r="AK81" s="15"/>
      <c r="AL81" s="15"/>
      <c r="AM81" s="15"/>
      <c r="AN81" s="15"/>
      <c r="AP81" s="15"/>
    </row>
    <row r="82" spans="1:42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4"/>
      <c r="AD82" s="14"/>
      <c r="AE82" s="14"/>
      <c r="AF82" s="14"/>
      <c r="AG82" s="14"/>
      <c r="AH82" s="14"/>
      <c r="AI82" s="14"/>
      <c r="AJ82" s="15"/>
      <c r="AK82" s="15"/>
      <c r="AL82" s="15"/>
      <c r="AM82" s="15"/>
      <c r="AN82" s="15"/>
      <c r="AP82" s="15"/>
    </row>
    <row r="83" spans="1:42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4"/>
      <c r="AD83" s="14"/>
      <c r="AE83" s="14"/>
      <c r="AF83" s="14"/>
      <c r="AG83" s="14"/>
      <c r="AH83" s="14"/>
      <c r="AI83" s="14"/>
      <c r="AJ83" s="15"/>
      <c r="AK83" s="15"/>
      <c r="AL83" s="15"/>
      <c r="AM83" s="15"/>
      <c r="AN83" s="15"/>
      <c r="AP83" s="15"/>
    </row>
    <row r="84" spans="1:42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4"/>
      <c r="AD84" s="14"/>
      <c r="AE84" s="14"/>
      <c r="AF84" s="14"/>
      <c r="AG84" s="14"/>
      <c r="AH84" s="14"/>
      <c r="AI84" s="14"/>
      <c r="AJ84" s="15"/>
      <c r="AK84" s="15"/>
      <c r="AL84" s="15"/>
      <c r="AM84" s="15"/>
      <c r="AN84" s="15"/>
      <c r="AP84" s="15"/>
    </row>
    <row r="85" spans="1:42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4"/>
      <c r="AD85" s="14"/>
      <c r="AE85" s="14"/>
      <c r="AF85" s="14"/>
      <c r="AG85" s="14"/>
      <c r="AH85" s="14"/>
      <c r="AI85" s="14"/>
      <c r="AJ85" s="15"/>
      <c r="AK85" s="15"/>
      <c r="AL85" s="15"/>
      <c r="AM85" s="15"/>
      <c r="AN85" s="15"/>
      <c r="AP85" s="15"/>
    </row>
    <row r="86" spans="1:42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4"/>
      <c r="AD86" s="14"/>
      <c r="AE86" s="14"/>
      <c r="AF86" s="14"/>
      <c r="AG86" s="14"/>
      <c r="AH86" s="14"/>
      <c r="AI86" s="14"/>
      <c r="AJ86" s="15"/>
      <c r="AK86" s="15"/>
      <c r="AL86" s="15"/>
      <c r="AM86" s="15"/>
      <c r="AN86" s="15"/>
      <c r="AP86" s="15"/>
    </row>
    <row r="87" spans="1:42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4"/>
      <c r="AD87" s="14"/>
      <c r="AE87" s="14"/>
      <c r="AF87" s="14"/>
      <c r="AG87" s="14"/>
      <c r="AH87" s="14"/>
      <c r="AI87" s="14"/>
      <c r="AJ87" s="15"/>
      <c r="AK87" s="15"/>
      <c r="AL87" s="15"/>
      <c r="AM87" s="15"/>
      <c r="AN87" s="15"/>
      <c r="AP87" s="15"/>
    </row>
    <row r="88" spans="1:42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4"/>
      <c r="AD88" s="14"/>
      <c r="AE88" s="14"/>
      <c r="AF88" s="14"/>
      <c r="AG88" s="14"/>
      <c r="AH88" s="14"/>
      <c r="AI88" s="14"/>
      <c r="AJ88" s="15"/>
      <c r="AK88" s="15"/>
      <c r="AL88" s="15"/>
      <c r="AM88" s="15"/>
      <c r="AN88" s="15"/>
      <c r="AP88" s="15"/>
    </row>
    <row r="89" spans="1:42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4"/>
      <c r="AD89" s="14"/>
      <c r="AE89" s="14"/>
      <c r="AF89" s="14"/>
      <c r="AG89" s="14"/>
      <c r="AH89" s="14"/>
      <c r="AI89" s="14"/>
      <c r="AJ89" s="15"/>
      <c r="AK89" s="15"/>
      <c r="AL89" s="15"/>
      <c r="AM89" s="15"/>
      <c r="AN89" s="15"/>
      <c r="AP89" s="15"/>
    </row>
    <row r="90" spans="1:42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4"/>
      <c r="AD90" s="14"/>
      <c r="AE90" s="14"/>
      <c r="AF90" s="14"/>
      <c r="AG90" s="14"/>
      <c r="AH90" s="14"/>
      <c r="AI90" s="14"/>
      <c r="AJ90" s="15"/>
      <c r="AK90" s="15"/>
      <c r="AL90" s="15"/>
      <c r="AM90" s="15"/>
      <c r="AN90" s="15"/>
      <c r="AP90" s="15"/>
    </row>
    <row r="91" spans="1:42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4"/>
      <c r="AD91" s="14"/>
      <c r="AE91" s="14"/>
      <c r="AF91" s="14"/>
      <c r="AG91" s="14"/>
      <c r="AH91" s="14"/>
      <c r="AI91" s="14"/>
      <c r="AJ91" s="15"/>
      <c r="AK91" s="15"/>
      <c r="AL91" s="15"/>
      <c r="AM91" s="15"/>
      <c r="AN91" s="15"/>
      <c r="AP91" s="15"/>
    </row>
    <row r="92" spans="1:42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4"/>
      <c r="AD92" s="14"/>
      <c r="AE92" s="14"/>
      <c r="AF92" s="14"/>
      <c r="AG92" s="14"/>
      <c r="AH92" s="14"/>
      <c r="AI92" s="14"/>
      <c r="AJ92" s="15"/>
      <c r="AK92" s="15"/>
      <c r="AL92" s="15"/>
      <c r="AM92" s="15"/>
      <c r="AN92" s="15"/>
      <c r="AP92" s="15"/>
    </row>
    <row r="93" spans="1:42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4"/>
      <c r="AD93" s="14"/>
      <c r="AE93" s="14"/>
      <c r="AF93" s="14"/>
      <c r="AG93" s="14"/>
      <c r="AH93" s="14"/>
      <c r="AI93" s="14"/>
      <c r="AJ93" s="15"/>
      <c r="AK93" s="15"/>
      <c r="AL93" s="15"/>
      <c r="AM93" s="15"/>
      <c r="AN93" s="15"/>
      <c r="AP93" s="15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124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0"/>
  <sheetViews>
    <sheetView tabSelected="1" view="pageBreakPreview" zoomScaleNormal="25" zoomScaleSheetLayoutView="100" workbookViewId="0" topLeftCell="A1">
      <selection activeCell="AG61" sqref="AG6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3.00390625" style="0" customWidth="1"/>
    <col min="15" max="15" width="12.140625" style="0" customWidth="1"/>
    <col min="16" max="36" width="12.00390625" style="0" customWidth="1"/>
    <col min="37" max="37" width="15.7109375" style="0" customWidth="1"/>
    <col min="38" max="43" width="12.00390625" style="0" customWidth="1"/>
    <col min="44" max="16384" width="2.7109375" style="0" customWidth="1"/>
  </cols>
  <sheetData>
    <row r="1" spans="1:16" s="3" customFormat="1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3" customFormat="1" ht="12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3" customFormat="1" ht="12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3" customFormat="1" ht="12.7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="3" customFormat="1" ht="12"/>
    <row r="6" spans="1:37" s="3" customFormat="1" ht="12.75" customHeight="1">
      <c r="A6" s="116" t="s">
        <v>4</v>
      </c>
      <c r="B6" s="117"/>
      <c r="C6" s="117"/>
      <c r="D6" s="117"/>
      <c r="E6" s="118"/>
      <c r="F6" s="18"/>
      <c r="G6" s="19"/>
      <c r="H6" s="19"/>
      <c r="I6" s="20"/>
      <c r="J6" s="56" t="s">
        <v>229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s="3" customFormat="1" ht="12">
      <c r="A8" s="20" t="s">
        <v>72</v>
      </c>
      <c r="B8" s="57" t="s">
        <v>5</v>
      </c>
      <c r="C8" s="58"/>
      <c r="D8" s="58"/>
      <c r="E8" s="58"/>
      <c r="F8" s="58"/>
      <c r="G8" s="58"/>
      <c r="H8" s="58"/>
      <c r="I8" s="58"/>
      <c r="J8" s="58" t="s">
        <v>134</v>
      </c>
      <c r="K8" s="58"/>
      <c r="L8" s="58"/>
      <c r="M8" s="58"/>
      <c r="N8" s="58"/>
      <c r="O8" s="58"/>
      <c r="P8" s="58"/>
      <c r="Q8" s="5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s="23" customFormat="1" ht="12">
      <c r="A9" s="22"/>
      <c r="B9" s="60" t="s">
        <v>123</v>
      </c>
      <c r="C9" s="61"/>
      <c r="D9" s="61"/>
      <c r="E9" s="61"/>
      <c r="F9" s="61"/>
      <c r="G9" s="61"/>
      <c r="H9" s="61"/>
      <c r="I9" s="61"/>
      <c r="J9" s="61" t="s">
        <v>135</v>
      </c>
      <c r="K9" s="61"/>
      <c r="L9" s="61"/>
      <c r="M9" s="61"/>
      <c r="N9" s="61"/>
      <c r="O9" s="61"/>
      <c r="P9" s="61"/>
      <c r="Q9" s="6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3" customFormat="1" ht="12">
      <c r="A10" s="20"/>
      <c r="B10" s="63" t="s">
        <v>6</v>
      </c>
      <c r="C10" s="64"/>
      <c r="D10" s="64"/>
      <c r="E10" s="64"/>
      <c r="F10" s="64"/>
      <c r="G10" s="64"/>
      <c r="H10" s="64"/>
      <c r="I10" s="64"/>
      <c r="J10" s="64" t="s">
        <v>228</v>
      </c>
      <c r="K10" s="64"/>
      <c r="L10" s="64"/>
      <c r="M10" s="64"/>
      <c r="N10" s="64"/>
      <c r="O10" s="64"/>
      <c r="P10" s="64"/>
      <c r="Q10" s="6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3" customFormat="1" ht="12">
      <c r="A11" s="20"/>
      <c r="B11" s="63" t="s">
        <v>125</v>
      </c>
      <c r="C11" s="64"/>
      <c r="D11" s="64"/>
      <c r="E11" s="64"/>
      <c r="F11" s="64"/>
      <c r="G11" s="64"/>
      <c r="H11" s="64"/>
      <c r="I11" s="64"/>
      <c r="J11" s="105" t="s">
        <v>126</v>
      </c>
      <c r="K11" s="106"/>
      <c r="L11" s="106"/>
      <c r="M11" s="64"/>
      <c r="N11" s="64"/>
      <c r="O11" s="64"/>
      <c r="P11" s="64"/>
      <c r="Q11" s="6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3" customFormat="1" ht="12">
      <c r="A12" s="20"/>
      <c r="B12" s="63" t="s">
        <v>7</v>
      </c>
      <c r="C12" s="64"/>
      <c r="D12" s="64"/>
      <c r="E12" s="64"/>
      <c r="F12" s="64"/>
      <c r="G12" s="64"/>
      <c r="H12" s="64"/>
      <c r="I12" s="64"/>
      <c r="J12" s="64" t="s">
        <v>136</v>
      </c>
      <c r="K12" s="64"/>
      <c r="L12" s="64"/>
      <c r="M12" s="64"/>
      <c r="N12" s="64"/>
      <c r="O12" s="64"/>
      <c r="P12" s="64"/>
      <c r="Q12" s="65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3" customFormat="1" ht="12">
      <c r="A13" s="20"/>
      <c r="B13" s="66" t="s">
        <v>8</v>
      </c>
      <c r="C13" s="67"/>
      <c r="D13" s="67"/>
      <c r="E13" s="67"/>
      <c r="F13" s="67"/>
      <c r="G13" s="67"/>
      <c r="H13" s="67"/>
      <c r="I13" s="67"/>
      <c r="J13" s="67" t="s">
        <v>128</v>
      </c>
      <c r="K13" s="67"/>
      <c r="L13" s="67"/>
      <c r="M13" s="67"/>
      <c r="N13" s="67"/>
      <c r="O13" s="67"/>
      <c r="P13" s="67"/>
      <c r="Q13" s="6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4"/>
    </row>
    <row r="15" spans="1:3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44" ht="35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03" t="s">
        <v>195</v>
      </c>
      <c r="M16" s="103" t="s">
        <v>196</v>
      </c>
      <c r="N16" s="103" t="s">
        <v>197</v>
      </c>
      <c r="O16" s="103" t="s">
        <v>198</v>
      </c>
      <c r="P16" s="103" t="s">
        <v>199</v>
      </c>
      <c r="Q16" s="103" t="s">
        <v>200</v>
      </c>
      <c r="R16" s="103" t="s">
        <v>201</v>
      </c>
      <c r="S16" s="103" t="s">
        <v>202</v>
      </c>
      <c r="T16" s="103" t="s">
        <v>203</v>
      </c>
      <c r="U16" s="103" t="s">
        <v>204</v>
      </c>
      <c r="V16" s="103" t="s">
        <v>205</v>
      </c>
      <c r="W16" s="103" t="s">
        <v>206</v>
      </c>
      <c r="X16" s="103" t="s">
        <v>207</v>
      </c>
      <c r="Y16" s="103" t="s">
        <v>208</v>
      </c>
      <c r="Z16" s="103" t="s">
        <v>209</v>
      </c>
      <c r="AA16" s="103" t="s">
        <v>210</v>
      </c>
      <c r="AB16" s="103" t="s">
        <v>211</v>
      </c>
      <c r="AC16" s="103" t="s">
        <v>212</v>
      </c>
      <c r="AD16" s="103" t="s">
        <v>213</v>
      </c>
      <c r="AE16" s="103" t="s">
        <v>214</v>
      </c>
      <c r="AF16" s="103" t="s">
        <v>215</v>
      </c>
      <c r="AG16" s="103" t="s">
        <v>216</v>
      </c>
      <c r="AH16" s="103" t="s">
        <v>217</v>
      </c>
      <c r="AI16" s="103" t="s">
        <v>218</v>
      </c>
      <c r="AJ16" s="103" t="s">
        <v>219</v>
      </c>
      <c r="AK16" s="103" t="s">
        <v>220</v>
      </c>
      <c r="AL16" s="103" t="s">
        <v>221</v>
      </c>
      <c r="AM16" s="103" t="s">
        <v>222</v>
      </c>
      <c r="AN16" s="103" t="s">
        <v>223</v>
      </c>
      <c r="AO16" s="103" t="s">
        <v>224</v>
      </c>
      <c r="AP16" s="103" t="s">
        <v>225</v>
      </c>
      <c r="AQ16" s="103" t="s">
        <v>226</v>
      </c>
      <c r="AR16" s="5"/>
    </row>
    <row r="17" spans="2:44" ht="12.75" customHeight="1">
      <c r="B17" s="112" t="s">
        <v>9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04">
        <v>1301</v>
      </c>
      <c r="M17" s="104">
        <v>1302</v>
      </c>
      <c r="N17" s="104">
        <v>1303</v>
      </c>
      <c r="O17" s="104">
        <v>1304</v>
      </c>
      <c r="P17" s="104">
        <v>1305</v>
      </c>
      <c r="Q17" s="104">
        <v>1306</v>
      </c>
      <c r="R17" s="104">
        <v>1307</v>
      </c>
      <c r="S17" s="104">
        <v>1308</v>
      </c>
      <c r="T17" s="104">
        <v>1309</v>
      </c>
      <c r="U17" s="104">
        <v>1310</v>
      </c>
      <c r="V17" s="104">
        <v>1311</v>
      </c>
      <c r="W17" s="104">
        <v>1312</v>
      </c>
      <c r="X17" s="104">
        <v>1313</v>
      </c>
      <c r="Y17" s="104">
        <v>1314</v>
      </c>
      <c r="Z17" s="104">
        <v>1315</v>
      </c>
      <c r="AA17" s="104">
        <v>1316</v>
      </c>
      <c r="AB17" s="104">
        <v>1317</v>
      </c>
      <c r="AC17" s="104">
        <v>1318</v>
      </c>
      <c r="AD17" s="104">
        <v>1319</v>
      </c>
      <c r="AE17" s="104">
        <v>1320</v>
      </c>
      <c r="AF17" s="104">
        <v>1321</v>
      </c>
      <c r="AG17" s="104">
        <v>1322</v>
      </c>
      <c r="AH17" s="104">
        <v>1323</v>
      </c>
      <c r="AI17" s="104">
        <v>1324</v>
      </c>
      <c r="AJ17" s="104">
        <v>1325</v>
      </c>
      <c r="AK17" s="104">
        <v>1326</v>
      </c>
      <c r="AL17" s="104">
        <v>1327</v>
      </c>
      <c r="AM17" s="104">
        <v>1328</v>
      </c>
      <c r="AN17" s="104">
        <v>1329</v>
      </c>
      <c r="AO17" s="104">
        <v>1330</v>
      </c>
      <c r="AP17" s="104">
        <v>1331</v>
      </c>
      <c r="AQ17" s="104">
        <v>13</v>
      </c>
      <c r="AR17" s="12"/>
    </row>
    <row r="18" spans="1:44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31"/>
      <c r="AN18" s="31"/>
      <c r="AO18" s="31"/>
      <c r="AP18" s="31"/>
      <c r="AQ18" s="31"/>
      <c r="AR18" s="12"/>
    </row>
    <row r="19" spans="1:44" ht="12.75" customHeight="1">
      <c r="A19" s="5"/>
      <c r="B19" s="107" t="s">
        <v>137</v>
      </c>
      <c r="C19" s="107"/>
      <c r="D19" s="107"/>
      <c r="E19" s="107"/>
      <c r="F19" s="107"/>
      <c r="G19" s="107"/>
      <c r="H19" s="107"/>
      <c r="I19" s="107"/>
      <c r="J19" s="10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12"/>
    </row>
    <row r="20" spans="1:44" s="7" customFormat="1" ht="12.75">
      <c r="A20" s="6"/>
      <c r="B20" s="109" t="s">
        <v>138</v>
      </c>
      <c r="C20" s="109"/>
      <c r="D20" s="109"/>
      <c r="E20" s="109"/>
      <c r="F20" s="109"/>
      <c r="G20" s="109"/>
      <c r="H20" s="109"/>
      <c r="I20" s="109"/>
      <c r="J20" s="109"/>
      <c r="K20" s="41" t="s">
        <v>22</v>
      </c>
      <c r="L20" s="42">
        <v>3162</v>
      </c>
      <c r="M20" s="42">
        <v>1605</v>
      </c>
      <c r="N20" s="42">
        <v>643</v>
      </c>
      <c r="O20" s="42">
        <v>562</v>
      </c>
      <c r="P20" s="42">
        <v>1389</v>
      </c>
      <c r="Q20" s="42">
        <v>382</v>
      </c>
      <c r="R20" s="42">
        <v>531</v>
      </c>
      <c r="S20" s="42">
        <v>730</v>
      </c>
      <c r="T20" s="42">
        <v>1392</v>
      </c>
      <c r="U20" s="42">
        <v>308</v>
      </c>
      <c r="V20" s="42">
        <v>3027</v>
      </c>
      <c r="W20" s="42">
        <v>2513</v>
      </c>
      <c r="X20" s="42">
        <v>2106</v>
      </c>
      <c r="Y20" s="42">
        <v>645</v>
      </c>
      <c r="Z20" s="42">
        <v>668</v>
      </c>
      <c r="AA20" s="42">
        <v>1510</v>
      </c>
      <c r="AB20" s="42">
        <v>2224</v>
      </c>
      <c r="AC20" s="42">
        <v>2918</v>
      </c>
      <c r="AD20" s="42">
        <v>1322</v>
      </c>
      <c r="AE20" s="42">
        <v>352</v>
      </c>
      <c r="AF20" s="42">
        <v>95</v>
      </c>
      <c r="AG20" s="42">
        <v>824</v>
      </c>
      <c r="AH20" s="42">
        <v>578</v>
      </c>
      <c r="AI20" s="42">
        <v>353</v>
      </c>
      <c r="AJ20" s="42">
        <v>2403</v>
      </c>
      <c r="AK20" s="42">
        <v>3622</v>
      </c>
      <c r="AL20" s="42">
        <v>1518</v>
      </c>
      <c r="AM20" s="42">
        <v>563</v>
      </c>
      <c r="AN20" s="42">
        <v>86</v>
      </c>
      <c r="AO20" s="42">
        <v>459</v>
      </c>
      <c r="AP20" s="42">
        <v>701</v>
      </c>
      <c r="AQ20" s="42">
        <f>SUM(L20:AP20)</f>
        <v>39191</v>
      </c>
      <c r="AR20" s="8"/>
    </row>
    <row r="21" spans="1:44" s="7" customFormat="1" ht="12.75">
      <c r="A21" s="6"/>
      <c r="B21" s="109" t="s">
        <v>139</v>
      </c>
      <c r="C21" s="109"/>
      <c r="D21" s="109"/>
      <c r="E21" s="109"/>
      <c r="F21" s="109"/>
      <c r="G21" s="109"/>
      <c r="H21" s="109"/>
      <c r="I21" s="109"/>
      <c r="J21" s="109"/>
      <c r="K21" s="41" t="s">
        <v>23</v>
      </c>
      <c r="L21" s="42">
        <v>38412</v>
      </c>
      <c r="M21" s="42">
        <v>14312</v>
      </c>
      <c r="N21" s="42">
        <v>8435</v>
      </c>
      <c r="O21" s="42">
        <v>6030</v>
      </c>
      <c r="P21" s="42">
        <v>16585</v>
      </c>
      <c r="Q21" s="42">
        <v>4743</v>
      </c>
      <c r="R21" s="42">
        <v>4958</v>
      </c>
      <c r="S21" s="42">
        <v>6793</v>
      </c>
      <c r="T21" s="42">
        <v>12966</v>
      </c>
      <c r="U21" s="42">
        <v>2659</v>
      </c>
      <c r="V21" s="42">
        <v>44695</v>
      </c>
      <c r="W21" s="42">
        <v>29777</v>
      </c>
      <c r="X21" s="42">
        <v>15471</v>
      </c>
      <c r="Y21" s="42">
        <v>4628</v>
      </c>
      <c r="Z21" s="42">
        <v>4608</v>
      </c>
      <c r="AA21" s="42">
        <v>11593</v>
      </c>
      <c r="AB21" s="42">
        <v>19359</v>
      </c>
      <c r="AC21" s="42">
        <v>30911</v>
      </c>
      <c r="AD21" s="42">
        <v>16512</v>
      </c>
      <c r="AE21" s="42">
        <v>3545</v>
      </c>
      <c r="AF21" s="42">
        <v>1121</v>
      </c>
      <c r="AG21" s="42">
        <v>9053</v>
      </c>
      <c r="AH21" s="42">
        <v>5301</v>
      </c>
      <c r="AI21" s="42">
        <v>4548</v>
      </c>
      <c r="AJ21" s="42">
        <v>27126</v>
      </c>
      <c r="AK21" s="42">
        <v>44692</v>
      </c>
      <c r="AL21" s="42">
        <v>16131</v>
      </c>
      <c r="AM21" s="42">
        <v>4587</v>
      </c>
      <c r="AN21" s="42">
        <v>660</v>
      </c>
      <c r="AO21" s="42">
        <v>3624</v>
      </c>
      <c r="AP21" s="42">
        <v>11414</v>
      </c>
      <c r="AQ21" s="42">
        <f>SUM(L21:AP21)</f>
        <v>425249</v>
      </c>
      <c r="AR21" s="8"/>
    </row>
    <row r="22" spans="1:44" s="7" customFormat="1" ht="12.75">
      <c r="A22" s="6"/>
      <c r="B22" s="109" t="s">
        <v>140</v>
      </c>
      <c r="C22" s="109"/>
      <c r="D22" s="109"/>
      <c r="E22" s="109"/>
      <c r="F22" s="109"/>
      <c r="G22" s="109"/>
      <c r="H22" s="109"/>
      <c r="I22" s="109"/>
      <c r="J22" s="109"/>
      <c r="K22" s="41" t="s">
        <v>24</v>
      </c>
      <c r="L22" s="42">
        <v>7333</v>
      </c>
      <c r="M22" s="42">
        <v>2562</v>
      </c>
      <c r="N22" s="42">
        <v>1336</v>
      </c>
      <c r="O22" s="42">
        <v>997</v>
      </c>
      <c r="P22" s="42">
        <v>3568</v>
      </c>
      <c r="Q22" s="42">
        <v>1168</v>
      </c>
      <c r="R22" s="42">
        <v>814</v>
      </c>
      <c r="S22" s="42">
        <v>1026</v>
      </c>
      <c r="T22" s="42">
        <v>2097</v>
      </c>
      <c r="U22" s="42">
        <v>276</v>
      </c>
      <c r="V22" s="42">
        <v>10784</v>
      </c>
      <c r="W22" s="42">
        <v>6318</v>
      </c>
      <c r="X22" s="42">
        <v>2960</v>
      </c>
      <c r="Y22" s="42">
        <v>981</v>
      </c>
      <c r="Z22" s="42">
        <v>988</v>
      </c>
      <c r="AA22" s="42">
        <v>5626</v>
      </c>
      <c r="AB22" s="42">
        <v>3307</v>
      </c>
      <c r="AC22" s="42">
        <v>7403</v>
      </c>
      <c r="AD22" s="42">
        <v>3465</v>
      </c>
      <c r="AE22" s="42">
        <v>507</v>
      </c>
      <c r="AF22" s="42">
        <v>249</v>
      </c>
      <c r="AG22" s="42">
        <v>2741</v>
      </c>
      <c r="AH22" s="42">
        <v>1194</v>
      </c>
      <c r="AI22" s="42">
        <v>806</v>
      </c>
      <c r="AJ22" s="42">
        <v>8031</v>
      </c>
      <c r="AK22" s="42">
        <v>7979</v>
      </c>
      <c r="AL22" s="42">
        <v>3417</v>
      </c>
      <c r="AM22" s="42">
        <v>784</v>
      </c>
      <c r="AN22" s="42">
        <v>123</v>
      </c>
      <c r="AO22" s="42">
        <v>1279</v>
      </c>
      <c r="AP22" s="42">
        <v>1503</v>
      </c>
      <c r="AQ22" s="42">
        <f>SUM(L22:AP22)</f>
        <v>91622</v>
      </c>
      <c r="AR22" s="8"/>
    </row>
    <row r="23" spans="1:44" s="7" customFormat="1" ht="12.75">
      <c r="A23" s="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99"/>
      <c r="AL23" s="99"/>
      <c r="AM23" s="99"/>
      <c r="AN23" s="99"/>
      <c r="AO23" s="99"/>
      <c r="AP23" s="99"/>
      <c r="AQ23" s="99"/>
      <c r="AR23" s="8"/>
    </row>
    <row r="24" spans="1:44" s="7" customFormat="1" ht="12.75">
      <c r="A24" s="6"/>
      <c r="B24" s="107" t="s">
        <v>141</v>
      </c>
      <c r="C24" s="107"/>
      <c r="D24" s="107"/>
      <c r="E24" s="107"/>
      <c r="F24" s="107"/>
      <c r="G24" s="107"/>
      <c r="H24" s="107"/>
      <c r="I24" s="107"/>
      <c r="J24" s="108"/>
      <c r="K24" s="38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8"/>
    </row>
    <row r="25" spans="1:44" s="7" customFormat="1" ht="12.75">
      <c r="A25" s="6"/>
      <c r="B25" s="109" t="s">
        <v>138</v>
      </c>
      <c r="C25" s="109"/>
      <c r="D25" s="109"/>
      <c r="E25" s="109"/>
      <c r="F25" s="109"/>
      <c r="G25" s="109"/>
      <c r="H25" s="109"/>
      <c r="I25" s="109"/>
      <c r="J25" s="109"/>
      <c r="K25" s="41" t="s">
        <v>25</v>
      </c>
      <c r="L25" s="42">
        <v>1214</v>
      </c>
      <c r="M25" s="42">
        <v>525</v>
      </c>
      <c r="N25" s="42">
        <v>177</v>
      </c>
      <c r="O25" s="42">
        <v>161</v>
      </c>
      <c r="P25" s="42">
        <v>409</v>
      </c>
      <c r="Q25" s="42">
        <v>180</v>
      </c>
      <c r="R25" s="42">
        <v>94</v>
      </c>
      <c r="S25" s="42">
        <v>288</v>
      </c>
      <c r="T25" s="42">
        <v>276</v>
      </c>
      <c r="U25" s="42">
        <v>124</v>
      </c>
      <c r="V25" s="42">
        <v>1509</v>
      </c>
      <c r="W25" s="42">
        <v>1147</v>
      </c>
      <c r="X25" s="42">
        <v>648</v>
      </c>
      <c r="Y25" s="42">
        <v>207</v>
      </c>
      <c r="Z25" s="42">
        <v>310</v>
      </c>
      <c r="AA25" s="42">
        <v>332</v>
      </c>
      <c r="AB25" s="42">
        <v>891</v>
      </c>
      <c r="AC25" s="42">
        <v>576</v>
      </c>
      <c r="AD25" s="42">
        <v>361</v>
      </c>
      <c r="AE25" s="42">
        <v>55</v>
      </c>
      <c r="AF25" s="42">
        <v>34</v>
      </c>
      <c r="AG25" s="42">
        <v>456</v>
      </c>
      <c r="AH25" s="42">
        <v>95</v>
      </c>
      <c r="AI25" s="42">
        <v>132</v>
      </c>
      <c r="AJ25" s="42">
        <v>311</v>
      </c>
      <c r="AK25" s="42">
        <v>1852</v>
      </c>
      <c r="AL25" s="42">
        <v>474</v>
      </c>
      <c r="AM25" s="42">
        <v>74</v>
      </c>
      <c r="AN25" s="42">
        <v>11</v>
      </c>
      <c r="AO25" s="42">
        <v>186</v>
      </c>
      <c r="AP25" s="42">
        <v>271</v>
      </c>
      <c r="AQ25" s="42">
        <f>SUM(L25:AP25)</f>
        <v>13380</v>
      </c>
      <c r="AR25" s="8"/>
    </row>
    <row r="26" spans="1:44" s="7" customFormat="1" ht="12.75">
      <c r="A26" s="6"/>
      <c r="B26" s="109" t="s">
        <v>139</v>
      </c>
      <c r="C26" s="109"/>
      <c r="D26" s="109"/>
      <c r="E26" s="109"/>
      <c r="F26" s="109"/>
      <c r="G26" s="109"/>
      <c r="H26" s="109"/>
      <c r="I26" s="109"/>
      <c r="J26" s="109"/>
      <c r="K26" s="41" t="s">
        <v>142</v>
      </c>
      <c r="L26" s="42">
        <v>5880</v>
      </c>
      <c r="M26" s="42">
        <v>1731</v>
      </c>
      <c r="N26" s="42">
        <v>774</v>
      </c>
      <c r="O26" s="42">
        <v>718</v>
      </c>
      <c r="P26" s="42">
        <v>1930</v>
      </c>
      <c r="Q26" s="42">
        <v>779</v>
      </c>
      <c r="R26" s="42">
        <v>349</v>
      </c>
      <c r="S26" s="42">
        <v>721</v>
      </c>
      <c r="T26" s="42">
        <v>984</v>
      </c>
      <c r="U26" s="42">
        <v>280</v>
      </c>
      <c r="V26" s="42">
        <v>7653</v>
      </c>
      <c r="W26" s="42">
        <v>6395</v>
      </c>
      <c r="X26" s="42">
        <v>1759</v>
      </c>
      <c r="Y26" s="42">
        <v>685</v>
      </c>
      <c r="Z26" s="42">
        <v>966</v>
      </c>
      <c r="AA26" s="42">
        <v>1078</v>
      </c>
      <c r="AB26" s="42">
        <v>3099</v>
      </c>
      <c r="AC26" s="42">
        <v>1857</v>
      </c>
      <c r="AD26" s="42">
        <v>1092</v>
      </c>
      <c r="AE26" s="42">
        <v>264</v>
      </c>
      <c r="AF26" s="42">
        <v>84</v>
      </c>
      <c r="AG26" s="42">
        <v>3634</v>
      </c>
      <c r="AH26" s="42">
        <v>336</v>
      </c>
      <c r="AI26" s="42">
        <v>747</v>
      </c>
      <c r="AJ26" s="42">
        <v>711</v>
      </c>
      <c r="AK26" s="42">
        <v>8816</v>
      </c>
      <c r="AL26" s="42">
        <v>1905</v>
      </c>
      <c r="AM26" s="42">
        <v>255</v>
      </c>
      <c r="AN26" s="42">
        <v>38</v>
      </c>
      <c r="AO26" s="42">
        <v>645</v>
      </c>
      <c r="AP26" s="42">
        <v>2097</v>
      </c>
      <c r="AQ26" s="42">
        <f>SUM(L26:AP26)</f>
        <v>58262</v>
      </c>
      <c r="AR26" s="8"/>
    </row>
    <row r="27" spans="1:44" s="9" customFormat="1" ht="12.75">
      <c r="A27" s="8"/>
      <c r="B27" s="109" t="s">
        <v>140</v>
      </c>
      <c r="C27" s="109"/>
      <c r="D27" s="109"/>
      <c r="E27" s="109"/>
      <c r="F27" s="109"/>
      <c r="G27" s="109"/>
      <c r="H27" s="109"/>
      <c r="I27" s="109"/>
      <c r="J27" s="109"/>
      <c r="K27" s="41" t="s">
        <v>26</v>
      </c>
      <c r="L27" s="42">
        <v>746</v>
      </c>
      <c r="M27" s="42">
        <v>143</v>
      </c>
      <c r="N27" s="42">
        <v>50</v>
      </c>
      <c r="O27" s="42">
        <v>73</v>
      </c>
      <c r="P27" s="42">
        <v>205</v>
      </c>
      <c r="Q27" s="42">
        <v>118</v>
      </c>
      <c r="R27" s="42">
        <v>22</v>
      </c>
      <c r="S27" s="42">
        <v>71</v>
      </c>
      <c r="T27" s="42">
        <v>104</v>
      </c>
      <c r="U27" s="42">
        <v>17</v>
      </c>
      <c r="V27" s="42">
        <v>1612</v>
      </c>
      <c r="W27" s="42">
        <v>778</v>
      </c>
      <c r="X27" s="42">
        <v>143</v>
      </c>
      <c r="Y27" s="42">
        <v>60</v>
      </c>
      <c r="Z27" s="42">
        <v>135</v>
      </c>
      <c r="AA27" s="42">
        <v>467</v>
      </c>
      <c r="AB27" s="42">
        <v>373</v>
      </c>
      <c r="AC27" s="42">
        <v>160</v>
      </c>
      <c r="AD27" s="42">
        <v>180</v>
      </c>
      <c r="AE27" s="42">
        <v>16</v>
      </c>
      <c r="AF27" s="42">
        <v>7</v>
      </c>
      <c r="AG27" s="42">
        <v>981</v>
      </c>
      <c r="AH27" s="42">
        <v>32</v>
      </c>
      <c r="AI27" s="42">
        <v>78</v>
      </c>
      <c r="AJ27" s="42">
        <v>116</v>
      </c>
      <c r="AK27" s="42">
        <v>814</v>
      </c>
      <c r="AL27" s="42">
        <v>227</v>
      </c>
      <c r="AM27" s="42">
        <v>12</v>
      </c>
      <c r="AN27" s="42">
        <v>4</v>
      </c>
      <c r="AO27" s="42">
        <v>135</v>
      </c>
      <c r="AP27" s="42">
        <v>198</v>
      </c>
      <c r="AQ27" s="42">
        <f>SUM(L27:AP27)</f>
        <v>8077</v>
      </c>
      <c r="AR27" s="8"/>
    </row>
    <row r="28" spans="1:44" ht="12.75">
      <c r="A28" s="5"/>
      <c r="B28" s="43"/>
      <c r="C28" s="49"/>
      <c r="D28" s="49"/>
      <c r="E28" s="49"/>
      <c r="F28" s="49"/>
      <c r="G28" s="49"/>
      <c r="H28" s="49"/>
      <c r="I28" s="49"/>
      <c r="J28" s="49"/>
      <c r="K28" s="49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99"/>
      <c r="AL28" s="99"/>
      <c r="AM28" s="99"/>
      <c r="AN28" s="99"/>
      <c r="AO28" s="99"/>
      <c r="AP28" s="99"/>
      <c r="AQ28" s="99"/>
      <c r="AR28" s="12"/>
    </row>
    <row r="29" spans="1:44" ht="12.75">
      <c r="A29" s="5"/>
      <c r="B29" s="107" t="s">
        <v>143</v>
      </c>
      <c r="C29" s="107"/>
      <c r="D29" s="107"/>
      <c r="E29" s="107"/>
      <c r="F29" s="107"/>
      <c r="G29" s="107"/>
      <c r="H29" s="107"/>
      <c r="I29" s="107"/>
      <c r="J29" s="108"/>
      <c r="K29" s="38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12"/>
    </row>
    <row r="30" spans="1:44" ht="12.75">
      <c r="A30" s="5"/>
      <c r="B30" s="109" t="s">
        <v>138</v>
      </c>
      <c r="C30" s="109"/>
      <c r="D30" s="109"/>
      <c r="E30" s="109"/>
      <c r="F30" s="109"/>
      <c r="G30" s="109"/>
      <c r="H30" s="109"/>
      <c r="I30" s="109"/>
      <c r="J30" s="109"/>
      <c r="K30" s="41" t="s">
        <v>27</v>
      </c>
      <c r="L30" s="42">
        <v>1459</v>
      </c>
      <c r="M30" s="42">
        <v>904</v>
      </c>
      <c r="N30" s="42">
        <v>422</v>
      </c>
      <c r="O30" s="42">
        <v>323</v>
      </c>
      <c r="P30" s="42">
        <v>360</v>
      </c>
      <c r="Q30" s="42">
        <v>163</v>
      </c>
      <c r="R30" s="42">
        <v>81</v>
      </c>
      <c r="S30" s="42">
        <v>232</v>
      </c>
      <c r="T30" s="42">
        <v>800</v>
      </c>
      <c r="U30" s="42">
        <v>235</v>
      </c>
      <c r="V30" s="42">
        <v>1589</v>
      </c>
      <c r="W30" s="42">
        <v>689</v>
      </c>
      <c r="X30" s="42">
        <v>1139</v>
      </c>
      <c r="Y30" s="42">
        <v>225</v>
      </c>
      <c r="Z30" s="42">
        <v>538</v>
      </c>
      <c r="AA30" s="42">
        <v>714</v>
      </c>
      <c r="AB30" s="42">
        <v>1056</v>
      </c>
      <c r="AC30" s="42">
        <v>669</v>
      </c>
      <c r="AD30" s="42">
        <v>795</v>
      </c>
      <c r="AE30" s="42">
        <v>203</v>
      </c>
      <c r="AF30" s="42">
        <v>53</v>
      </c>
      <c r="AG30" s="42">
        <v>359</v>
      </c>
      <c r="AH30" s="42">
        <v>338</v>
      </c>
      <c r="AI30" s="42">
        <v>96</v>
      </c>
      <c r="AJ30" s="42">
        <v>457</v>
      </c>
      <c r="AK30" s="42">
        <v>1834</v>
      </c>
      <c r="AL30" s="42">
        <v>868</v>
      </c>
      <c r="AM30" s="42">
        <v>131</v>
      </c>
      <c r="AN30" s="42">
        <v>66</v>
      </c>
      <c r="AO30" s="42">
        <v>228</v>
      </c>
      <c r="AP30" s="42">
        <v>291</v>
      </c>
      <c r="AQ30" s="42">
        <f>SUM(L30:AP30)</f>
        <v>17317</v>
      </c>
      <c r="AR30" s="12"/>
    </row>
    <row r="31" spans="1:44" ht="12.75">
      <c r="A31" s="5"/>
      <c r="B31" s="109" t="s">
        <v>139</v>
      </c>
      <c r="C31" s="109"/>
      <c r="D31" s="109"/>
      <c r="E31" s="109"/>
      <c r="F31" s="109"/>
      <c r="G31" s="109"/>
      <c r="H31" s="109"/>
      <c r="I31" s="109"/>
      <c r="J31" s="109"/>
      <c r="K31" s="41" t="s">
        <v>28</v>
      </c>
      <c r="L31" s="42">
        <v>6578</v>
      </c>
      <c r="M31" s="42">
        <v>3424</v>
      </c>
      <c r="N31" s="42">
        <v>2059</v>
      </c>
      <c r="O31" s="42">
        <v>1212</v>
      </c>
      <c r="P31" s="42">
        <v>1256</v>
      </c>
      <c r="Q31" s="42">
        <v>530</v>
      </c>
      <c r="R31" s="42">
        <v>250</v>
      </c>
      <c r="S31" s="42">
        <v>512</v>
      </c>
      <c r="T31" s="42">
        <v>2313</v>
      </c>
      <c r="U31" s="42">
        <v>751</v>
      </c>
      <c r="V31" s="42">
        <v>6426</v>
      </c>
      <c r="W31" s="42">
        <v>1772</v>
      </c>
      <c r="X31" s="42">
        <v>3514</v>
      </c>
      <c r="Y31" s="42">
        <v>736</v>
      </c>
      <c r="Z31" s="42">
        <v>1708</v>
      </c>
      <c r="AA31" s="42">
        <v>2128</v>
      </c>
      <c r="AB31" s="42">
        <v>3957</v>
      </c>
      <c r="AC31" s="42">
        <v>1800</v>
      </c>
      <c r="AD31" s="42">
        <v>2891</v>
      </c>
      <c r="AE31" s="42">
        <v>608</v>
      </c>
      <c r="AF31" s="42">
        <v>157</v>
      </c>
      <c r="AG31" s="42">
        <v>1750</v>
      </c>
      <c r="AH31" s="42">
        <v>1023</v>
      </c>
      <c r="AI31" s="42">
        <v>379</v>
      </c>
      <c r="AJ31" s="42">
        <v>1106</v>
      </c>
      <c r="AK31" s="42">
        <v>6762</v>
      </c>
      <c r="AL31" s="42">
        <v>2526</v>
      </c>
      <c r="AM31" s="42">
        <v>371</v>
      </c>
      <c r="AN31" s="42">
        <v>267</v>
      </c>
      <c r="AO31" s="42">
        <v>733</v>
      </c>
      <c r="AP31" s="42">
        <v>1261</v>
      </c>
      <c r="AQ31" s="42">
        <f>SUM(L31:AP31)</f>
        <v>60760</v>
      </c>
      <c r="AR31" s="12"/>
    </row>
    <row r="32" spans="1:44" ht="12.75">
      <c r="A32" s="5"/>
      <c r="B32" s="109" t="s">
        <v>144</v>
      </c>
      <c r="C32" s="109"/>
      <c r="D32" s="109"/>
      <c r="E32" s="109"/>
      <c r="F32" s="109"/>
      <c r="G32" s="109"/>
      <c r="H32" s="109"/>
      <c r="I32" s="109"/>
      <c r="J32" s="109"/>
      <c r="K32" s="41" t="s">
        <v>29</v>
      </c>
      <c r="L32" s="42">
        <v>568</v>
      </c>
      <c r="M32" s="42">
        <v>304</v>
      </c>
      <c r="N32" s="42">
        <v>153</v>
      </c>
      <c r="O32" s="42">
        <v>93</v>
      </c>
      <c r="P32" s="42">
        <v>143</v>
      </c>
      <c r="Q32" s="42">
        <v>96</v>
      </c>
      <c r="R32" s="42">
        <v>14</v>
      </c>
      <c r="S32" s="42">
        <v>82</v>
      </c>
      <c r="T32" s="42">
        <v>183</v>
      </c>
      <c r="U32" s="42">
        <v>26</v>
      </c>
      <c r="V32" s="42">
        <v>1400</v>
      </c>
      <c r="W32" s="42">
        <v>117</v>
      </c>
      <c r="X32" s="42">
        <v>229</v>
      </c>
      <c r="Y32" s="42">
        <v>30</v>
      </c>
      <c r="Z32" s="42">
        <v>204</v>
      </c>
      <c r="AA32" s="42">
        <v>879</v>
      </c>
      <c r="AB32" s="42">
        <v>474</v>
      </c>
      <c r="AC32" s="42">
        <v>111</v>
      </c>
      <c r="AD32" s="42">
        <v>512</v>
      </c>
      <c r="AE32" s="42">
        <v>33</v>
      </c>
      <c r="AF32" s="42">
        <v>6</v>
      </c>
      <c r="AG32" s="42">
        <v>453</v>
      </c>
      <c r="AH32" s="42">
        <v>93</v>
      </c>
      <c r="AI32" s="42">
        <v>31</v>
      </c>
      <c r="AJ32" s="42">
        <v>93</v>
      </c>
      <c r="AK32" s="42">
        <v>471</v>
      </c>
      <c r="AL32" s="42">
        <v>292</v>
      </c>
      <c r="AM32" s="42">
        <v>5</v>
      </c>
      <c r="AN32" s="42">
        <v>33</v>
      </c>
      <c r="AO32" s="42">
        <v>162</v>
      </c>
      <c r="AP32" s="42">
        <v>69</v>
      </c>
      <c r="AQ32" s="42">
        <f>SUM(L32:AP32)</f>
        <v>7359</v>
      </c>
      <c r="AR32" s="12"/>
    </row>
    <row r="33" spans="1:44" ht="12.75">
      <c r="A33" s="5"/>
      <c r="B33" s="43"/>
      <c r="C33" s="49"/>
      <c r="D33" s="49"/>
      <c r="E33" s="49"/>
      <c r="F33" s="49"/>
      <c r="G33" s="49"/>
      <c r="H33" s="49"/>
      <c r="I33" s="49"/>
      <c r="J33" s="49"/>
      <c r="K33" s="49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99"/>
      <c r="AL33" s="99"/>
      <c r="AM33" s="99"/>
      <c r="AN33" s="99"/>
      <c r="AO33" s="99"/>
      <c r="AP33" s="99"/>
      <c r="AQ33" s="99"/>
      <c r="AR33" s="12"/>
    </row>
    <row r="34" spans="1:44" ht="12.75">
      <c r="A34" s="5"/>
      <c r="B34" s="107" t="s">
        <v>145</v>
      </c>
      <c r="C34" s="107"/>
      <c r="D34" s="107"/>
      <c r="E34" s="107"/>
      <c r="F34" s="107"/>
      <c r="G34" s="107"/>
      <c r="H34" s="107"/>
      <c r="I34" s="107"/>
      <c r="J34" s="108"/>
      <c r="K34" s="38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12"/>
    </row>
    <row r="35" spans="1:44" ht="12.75">
      <c r="A35" s="5"/>
      <c r="B35" s="109" t="s">
        <v>138</v>
      </c>
      <c r="C35" s="109"/>
      <c r="D35" s="109"/>
      <c r="E35" s="109"/>
      <c r="F35" s="109"/>
      <c r="G35" s="109"/>
      <c r="H35" s="109"/>
      <c r="I35" s="109"/>
      <c r="J35" s="109"/>
      <c r="K35" s="41" t="s">
        <v>30</v>
      </c>
      <c r="L35" s="42">
        <v>83</v>
      </c>
      <c r="M35" s="42">
        <v>12</v>
      </c>
      <c r="N35" s="42">
        <v>7</v>
      </c>
      <c r="O35" s="42">
        <v>6</v>
      </c>
      <c r="P35" s="42">
        <v>8</v>
      </c>
      <c r="Q35" s="42">
        <v>1</v>
      </c>
      <c r="R35" s="42">
        <v>3</v>
      </c>
      <c r="S35" s="42">
        <v>16</v>
      </c>
      <c r="T35" s="42">
        <v>36</v>
      </c>
      <c r="U35" s="42">
        <v>0</v>
      </c>
      <c r="V35" s="42">
        <v>4</v>
      </c>
      <c r="W35" s="42">
        <v>20</v>
      </c>
      <c r="X35" s="42">
        <v>5</v>
      </c>
      <c r="Y35" s="42">
        <v>7</v>
      </c>
      <c r="Z35" s="42">
        <v>32</v>
      </c>
      <c r="AA35" s="42">
        <v>1</v>
      </c>
      <c r="AB35" s="42">
        <v>8</v>
      </c>
      <c r="AC35" s="42">
        <v>6</v>
      </c>
      <c r="AD35" s="42">
        <v>9</v>
      </c>
      <c r="AE35" s="42">
        <v>2</v>
      </c>
      <c r="AF35" s="42">
        <v>3</v>
      </c>
      <c r="AG35" s="42">
        <v>4</v>
      </c>
      <c r="AH35" s="42">
        <v>5</v>
      </c>
      <c r="AI35" s="42">
        <v>4</v>
      </c>
      <c r="AJ35" s="42">
        <v>17</v>
      </c>
      <c r="AK35" s="42">
        <v>14</v>
      </c>
      <c r="AL35" s="42">
        <v>21</v>
      </c>
      <c r="AM35" s="42">
        <v>1</v>
      </c>
      <c r="AN35" s="42">
        <v>4</v>
      </c>
      <c r="AO35" s="42">
        <v>3</v>
      </c>
      <c r="AP35" s="42">
        <v>0</v>
      </c>
      <c r="AQ35" s="42">
        <f>SUM(L35:AP35)</f>
        <v>342</v>
      </c>
      <c r="AR35" s="12"/>
    </row>
    <row r="36" spans="1:44" ht="12.75" customHeight="1">
      <c r="A36" s="5"/>
      <c r="B36" s="109" t="s">
        <v>139</v>
      </c>
      <c r="C36" s="109"/>
      <c r="D36" s="109"/>
      <c r="E36" s="109"/>
      <c r="F36" s="109"/>
      <c r="G36" s="109"/>
      <c r="H36" s="109"/>
      <c r="I36" s="109"/>
      <c r="J36" s="109"/>
      <c r="K36" s="41" t="s">
        <v>31</v>
      </c>
      <c r="L36" s="42">
        <v>353</v>
      </c>
      <c r="M36" s="42">
        <v>35</v>
      </c>
      <c r="N36" s="42">
        <v>22</v>
      </c>
      <c r="O36" s="42">
        <v>24</v>
      </c>
      <c r="P36" s="42">
        <v>47</v>
      </c>
      <c r="Q36" s="42">
        <v>3</v>
      </c>
      <c r="R36" s="42">
        <v>6</v>
      </c>
      <c r="S36" s="42">
        <v>48</v>
      </c>
      <c r="T36" s="42">
        <v>263</v>
      </c>
      <c r="U36" s="42">
        <v>0</v>
      </c>
      <c r="V36" s="42">
        <v>14</v>
      </c>
      <c r="W36" s="42">
        <v>62</v>
      </c>
      <c r="X36" s="42">
        <v>11</v>
      </c>
      <c r="Y36" s="42">
        <v>18</v>
      </c>
      <c r="Z36" s="42">
        <v>156</v>
      </c>
      <c r="AA36" s="42">
        <v>8</v>
      </c>
      <c r="AB36" s="42">
        <v>50</v>
      </c>
      <c r="AC36" s="42">
        <v>43</v>
      </c>
      <c r="AD36" s="42">
        <v>32</v>
      </c>
      <c r="AE36" s="42">
        <v>4</v>
      </c>
      <c r="AF36" s="42">
        <v>8</v>
      </c>
      <c r="AG36" s="42">
        <v>51</v>
      </c>
      <c r="AH36" s="42">
        <v>14</v>
      </c>
      <c r="AI36" s="42">
        <v>8</v>
      </c>
      <c r="AJ36" s="42">
        <v>170</v>
      </c>
      <c r="AK36" s="42">
        <v>72</v>
      </c>
      <c r="AL36" s="42">
        <v>86</v>
      </c>
      <c r="AM36" s="42">
        <v>2</v>
      </c>
      <c r="AN36" s="42">
        <v>19</v>
      </c>
      <c r="AO36" s="42">
        <v>7</v>
      </c>
      <c r="AP36" s="42">
        <v>0</v>
      </c>
      <c r="AQ36" s="42">
        <f>SUM(L36:AP36)</f>
        <v>1636</v>
      </c>
      <c r="AR36" s="12"/>
    </row>
    <row r="37" spans="1:44" ht="12.75" customHeight="1">
      <c r="A37" s="5"/>
      <c r="B37" s="109" t="s">
        <v>140</v>
      </c>
      <c r="C37" s="109"/>
      <c r="D37" s="109"/>
      <c r="E37" s="109"/>
      <c r="F37" s="109"/>
      <c r="G37" s="109"/>
      <c r="H37" s="109"/>
      <c r="I37" s="109"/>
      <c r="J37" s="109"/>
      <c r="K37" s="41" t="s">
        <v>32</v>
      </c>
      <c r="L37" s="42">
        <v>18</v>
      </c>
      <c r="M37" s="42">
        <v>0</v>
      </c>
      <c r="N37" s="42">
        <v>0</v>
      </c>
      <c r="O37" s="42">
        <v>0</v>
      </c>
      <c r="P37" s="42">
        <v>1</v>
      </c>
      <c r="Q37" s="42">
        <v>0</v>
      </c>
      <c r="R37" s="42">
        <v>1</v>
      </c>
      <c r="S37" s="42">
        <v>1</v>
      </c>
      <c r="T37" s="42">
        <v>6</v>
      </c>
      <c r="U37" s="42">
        <v>0</v>
      </c>
      <c r="V37" s="42">
        <v>0</v>
      </c>
      <c r="W37" s="42">
        <v>8</v>
      </c>
      <c r="X37" s="42">
        <v>1</v>
      </c>
      <c r="Y37" s="42">
        <v>1</v>
      </c>
      <c r="Z37" s="42">
        <v>5</v>
      </c>
      <c r="AA37" s="42">
        <v>0</v>
      </c>
      <c r="AB37" s="42">
        <v>0</v>
      </c>
      <c r="AC37" s="42">
        <v>0</v>
      </c>
      <c r="AD37" s="42">
        <v>7</v>
      </c>
      <c r="AE37" s="42">
        <v>0</v>
      </c>
      <c r="AF37" s="42">
        <v>0</v>
      </c>
      <c r="AG37" s="42">
        <v>0</v>
      </c>
      <c r="AH37" s="42">
        <v>4</v>
      </c>
      <c r="AI37" s="42">
        <v>3</v>
      </c>
      <c r="AJ37" s="42">
        <v>24</v>
      </c>
      <c r="AK37" s="42">
        <v>0</v>
      </c>
      <c r="AL37" s="42">
        <v>1</v>
      </c>
      <c r="AM37" s="42">
        <v>0</v>
      </c>
      <c r="AN37" s="42">
        <v>0</v>
      </c>
      <c r="AO37" s="42">
        <v>0</v>
      </c>
      <c r="AP37" s="42">
        <v>0</v>
      </c>
      <c r="AQ37" s="42">
        <f>SUM(L37:AP37)</f>
        <v>81</v>
      </c>
      <c r="AR37" s="12"/>
    </row>
    <row r="38" spans="1:44" ht="12.75">
      <c r="A38" s="5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12"/>
    </row>
    <row r="39" spans="1:44" ht="13.5" customHeight="1">
      <c r="A39" s="5"/>
      <c r="B39" s="111" t="s">
        <v>135</v>
      </c>
      <c r="C39" s="111"/>
      <c r="D39" s="111"/>
      <c r="E39" s="111"/>
      <c r="F39" s="111"/>
      <c r="G39" s="111"/>
      <c r="H39" s="111"/>
      <c r="I39" s="111"/>
      <c r="J39" s="111"/>
      <c r="K39" s="52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2"/>
    </row>
    <row r="40" spans="1:44" ht="23.25" customHeight="1">
      <c r="A40" s="5"/>
      <c r="B40" s="110" t="s">
        <v>146</v>
      </c>
      <c r="C40" s="110"/>
      <c r="D40" s="110"/>
      <c r="E40" s="110"/>
      <c r="F40" s="110"/>
      <c r="G40" s="110"/>
      <c r="H40" s="110"/>
      <c r="I40" s="110"/>
      <c r="J40" s="110"/>
      <c r="K40" s="41" t="s">
        <v>33</v>
      </c>
      <c r="L40" s="42">
        <f>SUM(L20+L25+L30+L35)</f>
        <v>5918</v>
      </c>
      <c r="M40" s="42">
        <f>SUM(M20+M25+M30+M305)</f>
        <v>3034</v>
      </c>
      <c r="N40" s="42">
        <f aca="true" t="shared" si="0" ref="N40:R42">SUM(N20+N25+N30+N35)</f>
        <v>1249</v>
      </c>
      <c r="O40" s="42">
        <f t="shared" si="0"/>
        <v>1052</v>
      </c>
      <c r="P40" s="42">
        <f t="shared" si="0"/>
        <v>2166</v>
      </c>
      <c r="Q40" s="42">
        <f t="shared" si="0"/>
        <v>726</v>
      </c>
      <c r="R40" s="42">
        <f t="shared" si="0"/>
        <v>709</v>
      </c>
      <c r="S40" s="42">
        <f aca="true" t="shared" si="1" ref="S40:Z42">SUM(S20+S25+S30+S35)</f>
        <v>1266</v>
      </c>
      <c r="T40" s="42">
        <f t="shared" si="1"/>
        <v>2504</v>
      </c>
      <c r="U40" s="42">
        <f t="shared" si="1"/>
        <v>667</v>
      </c>
      <c r="V40" s="42">
        <f t="shared" si="1"/>
        <v>6129</v>
      </c>
      <c r="W40" s="42">
        <f t="shared" si="1"/>
        <v>4369</v>
      </c>
      <c r="X40" s="42">
        <f t="shared" si="1"/>
        <v>3898</v>
      </c>
      <c r="Y40" s="42">
        <f t="shared" si="1"/>
        <v>1084</v>
      </c>
      <c r="Z40" s="42">
        <f t="shared" si="1"/>
        <v>1548</v>
      </c>
      <c r="AA40" s="42">
        <f aca="true" t="shared" si="2" ref="AA40:AQ40">SUM(AA20+AA25+AA30+AA35)</f>
        <v>2557</v>
      </c>
      <c r="AB40" s="42">
        <f t="shared" si="2"/>
        <v>4179</v>
      </c>
      <c r="AC40" s="42">
        <f t="shared" si="2"/>
        <v>4169</v>
      </c>
      <c r="AD40" s="42">
        <f t="shared" si="2"/>
        <v>2487</v>
      </c>
      <c r="AE40" s="42">
        <f t="shared" si="2"/>
        <v>612</v>
      </c>
      <c r="AF40" s="42">
        <f t="shared" si="2"/>
        <v>185</v>
      </c>
      <c r="AG40" s="42">
        <f t="shared" si="2"/>
        <v>1643</v>
      </c>
      <c r="AH40" s="42">
        <f t="shared" si="2"/>
        <v>1016</v>
      </c>
      <c r="AI40" s="42">
        <f t="shared" si="2"/>
        <v>585</v>
      </c>
      <c r="AJ40" s="42">
        <f t="shared" si="2"/>
        <v>3188</v>
      </c>
      <c r="AK40" s="42">
        <f t="shared" si="2"/>
        <v>7322</v>
      </c>
      <c r="AL40" s="42">
        <f t="shared" si="2"/>
        <v>2881</v>
      </c>
      <c r="AM40" s="42">
        <f t="shared" si="2"/>
        <v>769</v>
      </c>
      <c r="AN40" s="42">
        <f t="shared" si="2"/>
        <v>167</v>
      </c>
      <c r="AO40" s="42">
        <f t="shared" si="2"/>
        <v>876</v>
      </c>
      <c r="AP40" s="42">
        <f t="shared" si="2"/>
        <v>1263</v>
      </c>
      <c r="AQ40" s="42">
        <f t="shared" si="2"/>
        <v>70230</v>
      </c>
      <c r="AR40" s="12"/>
    </row>
    <row r="41" spans="1:44" ht="13.5" customHeight="1">
      <c r="A41" s="5"/>
      <c r="B41" s="110" t="s">
        <v>147</v>
      </c>
      <c r="C41" s="110"/>
      <c r="D41" s="110"/>
      <c r="E41" s="110"/>
      <c r="F41" s="110"/>
      <c r="G41" s="110"/>
      <c r="H41" s="110"/>
      <c r="I41" s="110"/>
      <c r="J41" s="110"/>
      <c r="K41" s="41" t="s">
        <v>34</v>
      </c>
      <c r="L41" s="42">
        <f>SUM(L21+L26+L31+L36)</f>
        <v>51223</v>
      </c>
      <c r="M41" s="42">
        <f>SUM(M21+M26+M31+M36)</f>
        <v>19502</v>
      </c>
      <c r="N41" s="42">
        <f t="shared" si="0"/>
        <v>11290</v>
      </c>
      <c r="O41" s="42">
        <f t="shared" si="0"/>
        <v>7984</v>
      </c>
      <c r="P41" s="42">
        <f t="shared" si="0"/>
        <v>19818</v>
      </c>
      <c r="Q41" s="42">
        <f t="shared" si="0"/>
        <v>6055</v>
      </c>
      <c r="R41" s="42">
        <f t="shared" si="0"/>
        <v>5563</v>
      </c>
      <c r="S41" s="42">
        <f t="shared" si="1"/>
        <v>8074</v>
      </c>
      <c r="T41" s="42">
        <f t="shared" si="1"/>
        <v>16526</v>
      </c>
      <c r="U41" s="42">
        <f t="shared" si="1"/>
        <v>3690</v>
      </c>
      <c r="V41" s="42">
        <f t="shared" si="1"/>
        <v>58788</v>
      </c>
      <c r="W41" s="42">
        <f t="shared" si="1"/>
        <v>38006</v>
      </c>
      <c r="X41" s="42">
        <f t="shared" si="1"/>
        <v>20755</v>
      </c>
      <c r="Y41" s="42">
        <f t="shared" si="1"/>
        <v>6067</v>
      </c>
      <c r="Z41" s="42">
        <f t="shared" si="1"/>
        <v>7438</v>
      </c>
      <c r="AA41" s="42">
        <f aca="true" t="shared" si="3" ref="AA41:AQ41">SUM(AA21+AA26+AA31+AA36)</f>
        <v>14807</v>
      </c>
      <c r="AB41" s="42">
        <f t="shared" si="3"/>
        <v>26465</v>
      </c>
      <c r="AC41" s="42">
        <f t="shared" si="3"/>
        <v>34611</v>
      </c>
      <c r="AD41" s="42">
        <f t="shared" si="3"/>
        <v>20527</v>
      </c>
      <c r="AE41" s="42">
        <f t="shared" si="3"/>
        <v>4421</v>
      </c>
      <c r="AF41" s="42">
        <f t="shared" si="3"/>
        <v>1370</v>
      </c>
      <c r="AG41" s="42">
        <f t="shared" si="3"/>
        <v>14488</v>
      </c>
      <c r="AH41" s="42">
        <f t="shared" si="3"/>
        <v>6674</v>
      </c>
      <c r="AI41" s="42">
        <f t="shared" si="3"/>
        <v>5682</v>
      </c>
      <c r="AJ41" s="42">
        <f t="shared" si="3"/>
        <v>29113</v>
      </c>
      <c r="AK41" s="42">
        <f t="shared" si="3"/>
        <v>60342</v>
      </c>
      <c r="AL41" s="42">
        <f t="shared" si="3"/>
        <v>20648</v>
      </c>
      <c r="AM41" s="42">
        <f t="shared" si="3"/>
        <v>5215</v>
      </c>
      <c r="AN41" s="42">
        <f t="shared" si="3"/>
        <v>984</v>
      </c>
      <c r="AO41" s="42">
        <f t="shared" si="3"/>
        <v>5009</v>
      </c>
      <c r="AP41" s="42">
        <f t="shared" si="3"/>
        <v>14772</v>
      </c>
      <c r="AQ41" s="42">
        <f t="shared" si="3"/>
        <v>545907</v>
      </c>
      <c r="AR41" s="12"/>
    </row>
    <row r="42" spans="1:44" ht="12.75">
      <c r="A42" s="5"/>
      <c r="B42" s="110" t="s">
        <v>148</v>
      </c>
      <c r="C42" s="110"/>
      <c r="D42" s="110"/>
      <c r="E42" s="110"/>
      <c r="F42" s="110"/>
      <c r="G42" s="110"/>
      <c r="H42" s="110"/>
      <c r="I42" s="110"/>
      <c r="J42" s="110"/>
      <c r="K42" s="41" t="s">
        <v>35</v>
      </c>
      <c r="L42" s="42">
        <f>SUM(L22+L27+L32+L37)</f>
        <v>8665</v>
      </c>
      <c r="M42" s="42">
        <f>SUM(M22+M27+M32+M37)</f>
        <v>3009</v>
      </c>
      <c r="N42" s="42">
        <f t="shared" si="0"/>
        <v>1539</v>
      </c>
      <c r="O42" s="42">
        <f t="shared" si="0"/>
        <v>1163</v>
      </c>
      <c r="P42" s="42">
        <f t="shared" si="0"/>
        <v>3917</v>
      </c>
      <c r="Q42" s="42">
        <f t="shared" si="0"/>
        <v>1382</v>
      </c>
      <c r="R42" s="42">
        <f t="shared" si="0"/>
        <v>851</v>
      </c>
      <c r="S42" s="42">
        <f t="shared" si="1"/>
        <v>1180</v>
      </c>
      <c r="T42" s="42">
        <f t="shared" si="1"/>
        <v>2390</v>
      </c>
      <c r="U42" s="42">
        <f t="shared" si="1"/>
        <v>319</v>
      </c>
      <c r="V42" s="42">
        <f t="shared" si="1"/>
        <v>13796</v>
      </c>
      <c r="W42" s="42">
        <f t="shared" si="1"/>
        <v>7221</v>
      </c>
      <c r="X42" s="42">
        <f t="shared" si="1"/>
        <v>3333</v>
      </c>
      <c r="Y42" s="42">
        <f t="shared" si="1"/>
        <v>1072</v>
      </c>
      <c r="Z42" s="42">
        <f t="shared" si="1"/>
        <v>1332</v>
      </c>
      <c r="AA42" s="42">
        <f aca="true" t="shared" si="4" ref="AA42:AQ42">SUM(AA22+AA27+AA32+AA37)</f>
        <v>6972</v>
      </c>
      <c r="AB42" s="42">
        <f t="shared" si="4"/>
        <v>4154</v>
      </c>
      <c r="AC42" s="42">
        <f t="shared" si="4"/>
        <v>7674</v>
      </c>
      <c r="AD42" s="42">
        <f t="shared" si="4"/>
        <v>4164</v>
      </c>
      <c r="AE42" s="42">
        <f t="shared" si="4"/>
        <v>556</v>
      </c>
      <c r="AF42" s="42">
        <f t="shared" si="4"/>
        <v>262</v>
      </c>
      <c r="AG42" s="42">
        <f t="shared" si="4"/>
        <v>4175</v>
      </c>
      <c r="AH42" s="42">
        <f t="shared" si="4"/>
        <v>1323</v>
      </c>
      <c r="AI42" s="42">
        <f t="shared" si="4"/>
        <v>918</v>
      </c>
      <c r="AJ42" s="42">
        <f t="shared" si="4"/>
        <v>8264</v>
      </c>
      <c r="AK42" s="42">
        <f t="shared" si="4"/>
        <v>9264</v>
      </c>
      <c r="AL42" s="42">
        <f t="shared" si="4"/>
        <v>3937</v>
      </c>
      <c r="AM42" s="42">
        <f t="shared" si="4"/>
        <v>801</v>
      </c>
      <c r="AN42" s="42">
        <f t="shared" si="4"/>
        <v>160</v>
      </c>
      <c r="AO42" s="42">
        <f t="shared" si="4"/>
        <v>1576</v>
      </c>
      <c r="AP42" s="42">
        <f t="shared" si="4"/>
        <v>1770</v>
      </c>
      <c r="AQ42" s="42">
        <f t="shared" si="4"/>
        <v>107139</v>
      </c>
      <c r="AR42" s="12"/>
    </row>
    <row r="43" spans="38:44" ht="12.75">
      <c r="AL43" s="12"/>
      <c r="AM43" s="12"/>
      <c r="AN43" s="12"/>
      <c r="AO43" s="12"/>
      <c r="AP43" s="12"/>
      <c r="AQ43" s="12"/>
      <c r="AR43" s="12"/>
    </row>
    <row r="44" spans="1:44" ht="12.75" customHeight="1">
      <c r="A44" s="5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32"/>
      <c r="AM44" s="14"/>
      <c r="AN44" s="14"/>
      <c r="AO44" s="14"/>
      <c r="AP44" s="14"/>
      <c r="AQ44" s="14"/>
      <c r="AR44" s="5"/>
    </row>
    <row r="45" spans="1:43" ht="12.75" customHeight="1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33"/>
      <c r="AM45" s="15"/>
      <c r="AN45" s="15"/>
      <c r="AO45" s="15"/>
      <c r="AP45" s="15"/>
      <c r="AQ45" s="15"/>
    </row>
    <row r="46" spans="1:43" ht="12.75" customHeight="1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/>
      <c r="AM46" s="15"/>
      <c r="AN46" s="15"/>
      <c r="AO46" s="15"/>
      <c r="AP46" s="15"/>
      <c r="AQ46" s="15"/>
    </row>
    <row r="47" spans="1:43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  <c r="AM47" s="15"/>
      <c r="AN47" s="15"/>
      <c r="AO47" s="15"/>
      <c r="AP47" s="15"/>
      <c r="AQ47" s="15"/>
    </row>
    <row r="48" spans="1:43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  <c r="AM48" s="15"/>
      <c r="AN48" s="15"/>
      <c r="AO48" s="15"/>
      <c r="AP48" s="15"/>
      <c r="AQ48" s="15"/>
    </row>
    <row r="49" spans="1:43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  <c r="AM49" s="15"/>
      <c r="AN49" s="15"/>
      <c r="AO49" s="15"/>
      <c r="AP49" s="15"/>
      <c r="AQ49" s="15"/>
    </row>
    <row r="50" spans="1:43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5"/>
      <c r="AN50" s="15"/>
      <c r="AO50" s="15"/>
      <c r="AP50" s="15"/>
      <c r="AQ50" s="15"/>
    </row>
    <row r="51" spans="1:43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5"/>
      <c r="AM51" s="15"/>
      <c r="AN51" s="15"/>
      <c r="AO51" s="15"/>
      <c r="AP51" s="15"/>
      <c r="AQ51" s="15"/>
    </row>
    <row r="52" spans="1:43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  <c r="AM52" s="15"/>
      <c r="AN52" s="15"/>
      <c r="AO52" s="15"/>
      <c r="AP52" s="15"/>
      <c r="AQ52" s="15"/>
    </row>
    <row r="53" spans="1:43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5"/>
      <c r="AM53" s="15"/>
      <c r="AN53" s="15"/>
      <c r="AO53" s="15"/>
      <c r="AP53" s="15"/>
      <c r="AQ53" s="15"/>
    </row>
    <row r="54" spans="1:43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/>
      <c r="AM54" s="15"/>
      <c r="AN54" s="15"/>
      <c r="AO54" s="15"/>
      <c r="AP54" s="15"/>
      <c r="AQ54" s="15"/>
    </row>
    <row r="55" spans="1:43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5"/>
      <c r="AM55" s="15"/>
      <c r="AN55" s="15"/>
      <c r="AO55" s="15"/>
      <c r="AP55" s="15"/>
      <c r="AQ55" s="15"/>
    </row>
    <row r="56" spans="1:43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/>
      <c r="AM56" s="15"/>
      <c r="AN56" s="15"/>
      <c r="AO56" s="15"/>
      <c r="AP56" s="15"/>
      <c r="AQ56" s="15"/>
    </row>
    <row r="57" spans="1:43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/>
      <c r="AM57" s="15"/>
      <c r="AN57" s="15"/>
      <c r="AO57" s="15"/>
      <c r="AP57" s="15"/>
      <c r="AQ57" s="15"/>
    </row>
    <row r="58" spans="1:43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5"/>
      <c r="AM58" s="15"/>
      <c r="AN58" s="15"/>
      <c r="AO58" s="15"/>
      <c r="AP58" s="15"/>
      <c r="AQ58" s="15"/>
    </row>
    <row r="59" spans="1:43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5"/>
      <c r="AM59" s="15"/>
      <c r="AN59" s="15"/>
      <c r="AO59" s="15"/>
      <c r="AP59" s="15"/>
      <c r="AQ59" s="15"/>
    </row>
    <row r="60" spans="1:43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/>
      <c r="AM60" s="15"/>
      <c r="AN60" s="15"/>
      <c r="AO60" s="15"/>
      <c r="AP60" s="15"/>
      <c r="AQ60" s="15"/>
    </row>
    <row r="61" spans="1:43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5"/>
      <c r="AN61" s="15"/>
      <c r="AO61" s="15"/>
      <c r="AP61" s="15"/>
      <c r="AQ61" s="15"/>
    </row>
    <row r="62" spans="1:43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5"/>
      <c r="AM62" s="15"/>
      <c r="AN62" s="15"/>
      <c r="AO62" s="15"/>
      <c r="AP62" s="15"/>
      <c r="AQ62" s="15"/>
    </row>
    <row r="63" spans="1:43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5"/>
      <c r="AM63" s="15"/>
      <c r="AN63" s="15"/>
      <c r="AO63" s="15"/>
      <c r="AP63" s="15"/>
      <c r="AQ63" s="15"/>
    </row>
    <row r="64" spans="1:37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</sheetData>
  <mergeCells count="27">
    <mergeCell ref="B17:K17"/>
    <mergeCell ref="A1:P1"/>
    <mergeCell ref="A2:P2"/>
    <mergeCell ref="A3:P3"/>
    <mergeCell ref="A4:P4"/>
    <mergeCell ref="A6:E6"/>
    <mergeCell ref="J11:L11"/>
    <mergeCell ref="B26:J26"/>
    <mergeCell ref="B27:J27"/>
    <mergeCell ref="B19:J19"/>
    <mergeCell ref="B20:J20"/>
    <mergeCell ref="B21:J21"/>
    <mergeCell ref="B22:J22"/>
    <mergeCell ref="B24:J24"/>
    <mergeCell ref="B25:J25"/>
    <mergeCell ref="B40:J40"/>
    <mergeCell ref="B41:J41"/>
    <mergeCell ref="B42:J42"/>
    <mergeCell ref="B34:J34"/>
    <mergeCell ref="B35:J35"/>
    <mergeCell ref="B36:J36"/>
    <mergeCell ref="B37:J37"/>
    <mergeCell ref="B39:J39"/>
    <mergeCell ref="B29:J29"/>
    <mergeCell ref="B30:J30"/>
    <mergeCell ref="B31:J31"/>
    <mergeCell ref="B32:J32"/>
  </mergeCells>
  <printOptions/>
  <pageMargins left="0.75" right="0.75" top="1" bottom="1" header="0" footer="0"/>
  <pageSetup horizontalDpi="600" verticalDpi="600" orientation="landscape" paperSize="124" scale="35" r:id="rId4"/>
  <colBreaks count="1" manualBreakCount="1">
    <brk id="43" max="65535" man="1"/>
  </colBreaks>
  <drawing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73"/>
  <sheetViews>
    <sheetView tabSelected="1" view="pageBreakPreview" zoomScale="25" zoomScaleSheetLayoutView="25" workbookViewId="0" topLeftCell="A1">
      <selection activeCell="AG61" sqref="AG6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13" width="12.00390625" style="0" customWidth="1"/>
    <col min="14" max="14" width="15.57421875" style="0" customWidth="1"/>
    <col min="15" max="15" width="14.421875" style="0" customWidth="1"/>
    <col min="16" max="36" width="12.00390625" style="0" customWidth="1"/>
    <col min="37" max="37" width="15.57421875" style="0" customWidth="1"/>
    <col min="38" max="42" width="12.00390625" style="0" customWidth="1"/>
    <col min="43" max="43" width="13.421875" style="0" customWidth="1"/>
    <col min="44" max="16384" width="2.7109375" style="0" customWidth="1"/>
  </cols>
  <sheetData>
    <row r="1" spans="1:16" s="3" customFormat="1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3" customFormat="1" ht="12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3" customFormat="1" ht="12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3" customFormat="1" ht="12.7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="3" customFormat="1" ht="12"/>
    <row r="6" spans="1:37" s="3" customFormat="1" ht="12.75" customHeight="1">
      <c r="A6" s="116" t="s">
        <v>4</v>
      </c>
      <c r="B6" s="117"/>
      <c r="C6" s="117"/>
      <c r="D6" s="117"/>
      <c r="E6" s="118"/>
      <c r="F6" s="18"/>
      <c r="G6" s="19"/>
      <c r="H6" s="19"/>
      <c r="I6" s="20"/>
      <c r="J6" s="56" t="s">
        <v>230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s="3" customFormat="1" ht="12">
      <c r="A8" s="20" t="s">
        <v>72</v>
      </c>
      <c r="B8" s="57" t="s">
        <v>5</v>
      </c>
      <c r="C8" s="58"/>
      <c r="D8" s="58"/>
      <c r="E8" s="58"/>
      <c r="F8" s="58"/>
      <c r="G8" s="58"/>
      <c r="H8" s="58"/>
      <c r="I8" s="58"/>
      <c r="J8" s="58" t="s">
        <v>149</v>
      </c>
      <c r="K8" s="58"/>
      <c r="L8" s="58"/>
      <c r="M8" s="58"/>
      <c r="N8" s="58"/>
      <c r="O8" s="58"/>
      <c r="P8" s="58"/>
      <c r="Q8" s="5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s="23" customFormat="1" ht="12">
      <c r="A9" s="22"/>
      <c r="B9" s="60" t="s">
        <v>123</v>
      </c>
      <c r="C9" s="61"/>
      <c r="D9" s="61"/>
      <c r="E9" s="61"/>
      <c r="F9" s="61"/>
      <c r="G9" s="61"/>
      <c r="H9" s="61"/>
      <c r="I9" s="61"/>
      <c r="J9" s="61" t="s">
        <v>135</v>
      </c>
      <c r="K9" s="61"/>
      <c r="L9" s="61"/>
      <c r="M9" s="61"/>
      <c r="N9" s="61"/>
      <c r="O9" s="61"/>
      <c r="P9" s="61"/>
      <c r="Q9" s="6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3" customFormat="1" ht="12">
      <c r="A10" s="20"/>
      <c r="B10" s="63" t="s">
        <v>6</v>
      </c>
      <c r="C10" s="64"/>
      <c r="D10" s="64"/>
      <c r="E10" s="64"/>
      <c r="F10" s="64"/>
      <c r="G10" s="64"/>
      <c r="H10" s="64"/>
      <c r="I10" s="64"/>
      <c r="J10" s="64" t="s">
        <v>228</v>
      </c>
      <c r="K10" s="64"/>
      <c r="L10" s="64"/>
      <c r="M10" s="64"/>
      <c r="N10" s="64"/>
      <c r="O10" s="64"/>
      <c r="P10" s="64"/>
      <c r="Q10" s="6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3" customFormat="1" ht="12">
      <c r="A11" s="20"/>
      <c r="B11" s="63" t="s">
        <v>125</v>
      </c>
      <c r="C11" s="64"/>
      <c r="D11" s="64"/>
      <c r="E11" s="64"/>
      <c r="F11" s="64"/>
      <c r="G11" s="64"/>
      <c r="H11" s="64"/>
      <c r="I11" s="64"/>
      <c r="J11" s="105" t="s">
        <v>126</v>
      </c>
      <c r="K11" s="106"/>
      <c r="L11" s="106"/>
      <c r="M11" s="64"/>
      <c r="N11" s="64"/>
      <c r="O11" s="64"/>
      <c r="P11" s="64"/>
      <c r="Q11" s="6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3" customFormat="1" ht="12">
      <c r="A12" s="20"/>
      <c r="B12" s="63" t="s">
        <v>7</v>
      </c>
      <c r="C12" s="64"/>
      <c r="D12" s="64"/>
      <c r="E12" s="64"/>
      <c r="F12" s="64"/>
      <c r="G12" s="64"/>
      <c r="H12" s="64"/>
      <c r="I12" s="64"/>
      <c r="J12" s="64" t="s">
        <v>150</v>
      </c>
      <c r="K12" s="64"/>
      <c r="L12" s="64"/>
      <c r="M12" s="64"/>
      <c r="N12" s="64"/>
      <c r="O12" s="64"/>
      <c r="P12" s="64"/>
      <c r="Q12" s="65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3" customFormat="1" ht="12">
      <c r="A13" s="20"/>
      <c r="B13" s="66" t="s">
        <v>8</v>
      </c>
      <c r="C13" s="67"/>
      <c r="D13" s="67"/>
      <c r="E13" s="67"/>
      <c r="F13" s="67"/>
      <c r="G13" s="67"/>
      <c r="H13" s="67"/>
      <c r="I13" s="67"/>
      <c r="J13" s="67" t="s">
        <v>128</v>
      </c>
      <c r="K13" s="67"/>
      <c r="L13" s="67"/>
      <c r="M13" s="67"/>
      <c r="N13" s="67"/>
      <c r="O13" s="67"/>
      <c r="P13" s="67"/>
      <c r="Q13" s="6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4"/>
    </row>
    <row r="15" spans="1:3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43" ht="4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03" t="s">
        <v>195</v>
      </c>
      <c r="M16" s="103" t="s">
        <v>196</v>
      </c>
      <c r="N16" s="103" t="s">
        <v>197</v>
      </c>
      <c r="O16" s="103" t="s">
        <v>198</v>
      </c>
      <c r="P16" s="103" t="s">
        <v>199</v>
      </c>
      <c r="Q16" s="103" t="s">
        <v>200</v>
      </c>
      <c r="R16" s="103" t="s">
        <v>201</v>
      </c>
      <c r="S16" s="103" t="s">
        <v>202</v>
      </c>
      <c r="T16" s="103" t="s">
        <v>203</v>
      </c>
      <c r="U16" s="103" t="s">
        <v>204</v>
      </c>
      <c r="V16" s="103" t="s">
        <v>205</v>
      </c>
      <c r="W16" s="103" t="s">
        <v>206</v>
      </c>
      <c r="X16" s="103" t="s">
        <v>207</v>
      </c>
      <c r="Y16" s="103" t="s">
        <v>208</v>
      </c>
      <c r="Z16" s="103" t="s">
        <v>209</v>
      </c>
      <c r="AA16" s="103" t="s">
        <v>210</v>
      </c>
      <c r="AB16" s="103" t="s">
        <v>211</v>
      </c>
      <c r="AC16" s="103" t="s">
        <v>212</v>
      </c>
      <c r="AD16" s="103" t="s">
        <v>213</v>
      </c>
      <c r="AE16" s="103" t="s">
        <v>214</v>
      </c>
      <c r="AF16" s="103" t="s">
        <v>215</v>
      </c>
      <c r="AG16" s="103" t="s">
        <v>216</v>
      </c>
      <c r="AH16" s="103" t="s">
        <v>217</v>
      </c>
      <c r="AI16" s="103" t="s">
        <v>218</v>
      </c>
      <c r="AJ16" s="103" t="s">
        <v>219</v>
      </c>
      <c r="AK16" s="103" t="s">
        <v>220</v>
      </c>
      <c r="AL16" s="103" t="s">
        <v>221</v>
      </c>
      <c r="AM16" s="103" t="s">
        <v>222</v>
      </c>
      <c r="AN16" s="103" t="s">
        <v>223</v>
      </c>
      <c r="AO16" s="103" t="s">
        <v>224</v>
      </c>
      <c r="AP16" s="103" t="s">
        <v>225</v>
      </c>
      <c r="AQ16" s="103" t="s">
        <v>226</v>
      </c>
    </row>
    <row r="17" spans="2:43" ht="12.75" customHeight="1">
      <c r="B17" s="112" t="s">
        <v>9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04">
        <v>1301</v>
      </c>
      <c r="M17" s="104">
        <v>1302</v>
      </c>
      <c r="N17" s="104">
        <v>1303</v>
      </c>
      <c r="O17" s="104">
        <v>1304</v>
      </c>
      <c r="P17" s="104">
        <v>1305</v>
      </c>
      <c r="Q17" s="104">
        <v>1306</v>
      </c>
      <c r="R17" s="104">
        <v>1307</v>
      </c>
      <c r="S17" s="104">
        <v>1308</v>
      </c>
      <c r="T17" s="104">
        <v>1309</v>
      </c>
      <c r="U17" s="104">
        <v>1310</v>
      </c>
      <c r="V17" s="104">
        <v>1311</v>
      </c>
      <c r="W17" s="104">
        <v>1312</v>
      </c>
      <c r="X17" s="104">
        <v>1313</v>
      </c>
      <c r="Y17" s="104">
        <v>1314</v>
      </c>
      <c r="Z17" s="104">
        <v>1315</v>
      </c>
      <c r="AA17" s="104">
        <v>1316</v>
      </c>
      <c r="AB17" s="104">
        <v>1317</v>
      </c>
      <c r="AC17" s="104">
        <v>1318</v>
      </c>
      <c r="AD17" s="104">
        <v>1319</v>
      </c>
      <c r="AE17" s="104">
        <v>1320</v>
      </c>
      <c r="AF17" s="104">
        <v>1321</v>
      </c>
      <c r="AG17" s="104">
        <v>1322</v>
      </c>
      <c r="AH17" s="104">
        <v>1323</v>
      </c>
      <c r="AI17" s="104">
        <v>1324</v>
      </c>
      <c r="AJ17" s="104">
        <v>1325</v>
      </c>
      <c r="AK17" s="104">
        <v>1326</v>
      </c>
      <c r="AL17" s="104">
        <v>1327</v>
      </c>
      <c r="AM17" s="104">
        <v>1328</v>
      </c>
      <c r="AN17" s="104">
        <v>1329</v>
      </c>
      <c r="AO17" s="104">
        <v>1330</v>
      </c>
      <c r="AP17" s="104">
        <v>1331</v>
      </c>
      <c r="AQ17" s="104">
        <v>13</v>
      </c>
    </row>
    <row r="18" spans="1:43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31"/>
      <c r="AN18" s="31"/>
      <c r="AO18" s="31"/>
      <c r="AP18" s="31"/>
      <c r="AQ18" s="31"/>
    </row>
    <row r="19" spans="1:43" ht="12.75" customHeight="1">
      <c r="A19" s="5"/>
      <c r="B19" s="107" t="s">
        <v>151</v>
      </c>
      <c r="C19" s="107"/>
      <c r="D19" s="107"/>
      <c r="E19" s="107"/>
      <c r="F19" s="107"/>
      <c r="G19" s="107"/>
      <c r="H19" s="107"/>
      <c r="I19" s="107"/>
      <c r="J19" s="10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</row>
    <row r="20" spans="1:43" s="7" customFormat="1" ht="12.75">
      <c r="A20" s="6"/>
      <c r="B20" s="109" t="s">
        <v>138</v>
      </c>
      <c r="C20" s="109"/>
      <c r="D20" s="109"/>
      <c r="E20" s="109"/>
      <c r="F20" s="109"/>
      <c r="G20" s="109"/>
      <c r="H20" s="109"/>
      <c r="I20" s="109"/>
      <c r="J20" s="109"/>
      <c r="K20" s="41" t="s">
        <v>152</v>
      </c>
      <c r="L20" s="42">
        <v>608</v>
      </c>
      <c r="M20" s="42">
        <v>132</v>
      </c>
      <c r="N20" s="42">
        <v>131</v>
      </c>
      <c r="O20" s="42">
        <v>63</v>
      </c>
      <c r="P20" s="42">
        <v>68</v>
      </c>
      <c r="Q20" s="42">
        <v>9</v>
      </c>
      <c r="R20" s="42">
        <v>4</v>
      </c>
      <c r="S20" s="42">
        <v>99</v>
      </c>
      <c r="T20" s="102">
        <v>60</v>
      </c>
      <c r="U20" s="102">
        <v>61</v>
      </c>
      <c r="V20" s="102">
        <v>471</v>
      </c>
      <c r="W20" s="102">
        <v>54</v>
      </c>
      <c r="X20" s="102">
        <v>45</v>
      </c>
      <c r="Y20" s="102">
        <v>4</v>
      </c>
      <c r="Z20" s="102">
        <v>30</v>
      </c>
      <c r="AA20" s="102">
        <v>30</v>
      </c>
      <c r="AB20" s="102">
        <v>78</v>
      </c>
      <c r="AC20" s="102">
        <v>79</v>
      </c>
      <c r="AD20" s="102">
        <v>53</v>
      </c>
      <c r="AE20" s="102">
        <v>34</v>
      </c>
      <c r="AF20" s="102">
        <v>17</v>
      </c>
      <c r="AG20" s="102">
        <v>27</v>
      </c>
      <c r="AH20" s="102">
        <v>24</v>
      </c>
      <c r="AI20" s="102">
        <v>6</v>
      </c>
      <c r="AJ20" s="102">
        <v>17</v>
      </c>
      <c r="AK20" s="102">
        <v>247</v>
      </c>
      <c r="AL20" s="102">
        <v>25</v>
      </c>
      <c r="AM20" s="102">
        <v>45</v>
      </c>
      <c r="AN20" s="102">
        <v>19</v>
      </c>
      <c r="AO20" s="102">
        <v>4</v>
      </c>
      <c r="AP20" s="102">
        <v>2</v>
      </c>
      <c r="AQ20" s="42">
        <f>SUM(L20:AP20)</f>
        <v>2546</v>
      </c>
    </row>
    <row r="21" spans="1:43" s="7" customFormat="1" ht="12.75">
      <c r="A21" s="6"/>
      <c r="B21" s="109" t="s">
        <v>153</v>
      </c>
      <c r="C21" s="109"/>
      <c r="D21" s="109"/>
      <c r="E21" s="109"/>
      <c r="F21" s="109"/>
      <c r="G21" s="109"/>
      <c r="H21" s="109"/>
      <c r="I21" s="109"/>
      <c r="J21" s="109"/>
      <c r="K21" s="41" t="s">
        <v>154</v>
      </c>
      <c r="L21" s="42">
        <v>1915</v>
      </c>
      <c r="M21" s="42">
        <v>262</v>
      </c>
      <c r="N21" s="42">
        <v>529</v>
      </c>
      <c r="O21" s="42">
        <v>174</v>
      </c>
      <c r="P21" s="42">
        <v>313</v>
      </c>
      <c r="Q21" s="42">
        <v>27</v>
      </c>
      <c r="R21" s="42">
        <v>23</v>
      </c>
      <c r="S21" s="42">
        <v>148</v>
      </c>
      <c r="T21" s="102">
        <v>113</v>
      </c>
      <c r="U21" s="102">
        <v>142</v>
      </c>
      <c r="V21" s="102">
        <v>1342</v>
      </c>
      <c r="W21" s="102">
        <v>242</v>
      </c>
      <c r="X21" s="102">
        <v>428</v>
      </c>
      <c r="Y21" s="102">
        <v>10</v>
      </c>
      <c r="Z21" s="102">
        <v>111</v>
      </c>
      <c r="AA21" s="102">
        <v>139</v>
      </c>
      <c r="AB21" s="102">
        <v>363</v>
      </c>
      <c r="AC21" s="102">
        <v>576</v>
      </c>
      <c r="AD21" s="102">
        <v>124</v>
      </c>
      <c r="AE21" s="102">
        <v>89</v>
      </c>
      <c r="AF21" s="102">
        <v>30</v>
      </c>
      <c r="AG21" s="102">
        <v>111</v>
      </c>
      <c r="AH21" s="102">
        <v>69</v>
      </c>
      <c r="AI21" s="102">
        <v>10</v>
      </c>
      <c r="AJ21" s="102">
        <v>48</v>
      </c>
      <c r="AK21" s="102">
        <v>1086</v>
      </c>
      <c r="AL21" s="102">
        <v>111</v>
      </c>
      <c r="AM21" s="102">
        <v>90</v>
      </c>
      <c r="AN21" s="102">
        <v>53</v>
      </c>
      <c r="AO21" s="102">
        <v>8</v>
      </c>
      <c r="AP21" s="102">
        <v>7</v>
      </c>
      <c r="AQ21" s="42">
        <f>SUM(L21:AP21)</f>
        <v>8693</v>
      </c>
    </row>
    <row r="22" spans="1:43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99"/>
      <c r="AL22" s="99"/>
      <c r="AM22" s="99"/>
      <c r="AN22" s="99"/>
      <c r="AO22" s="99"/>
      <c r="AP22" s="99"/>
      <c r="AQ22" s="46"/>
    </row>
    <row r="23" spans="1:43" s="7" customFormat="1" ht="12.75">
      <c r="A23" s="6"/>
      <c r="B23" s="107" t="s">
        <v>155</v>
      </c>
      <c r="C23" s="107"/>
      <c r="D23" s="107"/>
      <c r="E23" s="107"/>
      <c r="F23" s="107"/>
      <c r="G23" s="107"/>
      <c r="H23" s="107"/>
      <c r="I23" s="107"/>
      <c r="J23" s="108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s="7" customFormat="1" ht="12.75">
      <c r="A24" s="6"/>
      <c r="B24" s="109" t="s">
        <v>138</v>
      </c>
      <c r="C24" s="109"/>
      <c r="D24" s="109"/>
      <c r="E24" s="109"/>
      <c r="F24" s="109"/>
      <c r="G24" s="109"/>
      <c r="H24" s="109"/>
      <c r="I24" s="109"/>
      <c r="J24" s="109"/>
      <c r="K24" s="41" t="s">
        <v>156</v>
      </c>
      <c r="L24" s="42">
        <v>880</v>
      </c>
      <c r="M24" s="42">
        <v>571</v>
      </c>
      <c r="N24" s="42">
        <v>313</v>
      </c>
      <c r="O24" s="42">
        <v>301</v>
      </c>
      <c r="P24" s="42">
        <v>762</v>
      </c>
      <c r="Q24" s="42">
        <v>110</v>
      </c>
      <c r="R24" s="42">
        <v>128</v>
      </c>
      <c r="S24" s="42">
        <v>540</v>
      </c>
      <c r="T24" s="102">
        <v>608</v>
      </c>
      <c r="U24" s="102">
        <v>173</v>
      </c>
      <c r="V24" s="102">
        <v>1793</v>
      </c>
      <c r="W24" s="102">
        <v>658</v>
      </c>
      <c r="X24" s="102">
        <v>1743</v>
      </c>
      <c r="Y24" s="102">
        <v>552</v>
      </c>
      <c r="Z24" s="102">
        <v>602</v>
      </c>
      <c r="AA24" s="102">
        <v>299</v>
      </c>
      <c r="AB24" s="102">
        <v>1838</v>
      </c>
      <c r="AC24" s="102">
        <v>2159</v>
      </c>
      <c r="AD24" s="102">
        <v>76</v>
      </c>
      <c r="AE24" s="102">
        <v>130</v>
      </c>
      <c r="AF24" s="102">
        <v>60</v>
      </c>
      <c r="AG24" s="102">
        <v>492</v>
      </c>
      <c r="AH24" s="102">
        <v>374</v>
      </c>
      <c r="AI24" s="102">
        <v>91</v>
      </c>
      <c r="AJ24" s="102">
        <v>1955</v>
      </c>
      <c r="AK24" s="102">
        <v>1994</v>
      </c>
      <c r="AL24" s="102">
        <v>779</v>
      </c>
      <c r="AM24" s="102">
        <v>48</v>
      </c>
      <c r="AN24" s="102">
        <v>12</v>
      </c>
      <c r="AO24" s="102">
        <v>81</v>
      </c>
      <c r="AP24" s="102">
        <v>226</v>
      </c>
      <c r="AQ24" s="42">
        <f>SUM(L24:AP24)</f>
        <v>20348</v>
      </c>
    </row>
    <row r="25" spans="1:43" s="7" customFormat="1" ht="14.25" customHeight="1">
      <c r="A25" s="6"/>
      <c r="B25" s="109" t="s">
        <v>153</v>
      </c>
      <c r="C25" s="109"/>
      <c r="D25" s="109"/>
      <c r="E25" s="109"/>
      <c r="F25" s="109"/>
      <c r="G25" s="109"/>
      <c r="H25" s="109"/>
      <c r="I25" s="109"/>
      <c r="J25" s="109"/>
      <c r="K25" s="41" t="s">
        <v>157</v>
      </c>
      <c r="L25" s="42">
        <v>2167</v>
      </c>
      <c r="M25" s="42">
        <v>976</v>
      </c>
      <c r="N25" s="42">
        <v>642</v>
      </c>
      <c r="O25" s="42">
        <v>594</v>
      </c>
      <c r="P25" s="42">
        <v>1887</v>
      </c>
      <c r="Q25" s="42">
        <v>200</v>
      </c>
      <c r="R25" s="42">
        <v>411</v>
      </c>
      <c r="S25" s="42">
        <v>1024</v>
      </c>
      <c r="T25" s="102">
        <v>1105</v>
      </c>
      <c r="U25" s="102">
        <v>287</v>
      </c>
      <c r="V25" s="102">
        <v>4754</v>
      </c>
      <c r="W25" s="102">
        <v>1132</v>
      </c>
      <c r="X25" s="102">
        <v>4074</v>
      </c>
      <c r="Y25" s="102">
        <v>1362</v>
      </c>
      <c r="Z25" s="102">
        <v>1052</v>
      </c>
      <c r="AA25" s="102">
        <v>440</v>
      </c>
      <c r="AB25" s="102">
        <v>4713</v>
      </c>
      <c r="AC25" s="102">
        <v>6206</v>
      </c>
      <c r="AD25" s="102">
        <v>118</v>
      </c>
      <c r="AE25" s="102">
        <v>221</v>
      </c>
      <c r="AF25" s="102">
        <v>140</v>
      </c>
      <c r="AG25" s="102">
        <v>876</v>
      </c>
      <c r="AH25" s="102">
        <v>786</v>
      </c>
      <c r="AI25" s="102">
        <v>138</v>
      </c>
      <c r="AJ25" s="102">
        <v>4921</v>
      </c>
      <c r="AK25" s="102">
        <v>3881</v>
      </c>
      <c r="AL25" s="102">
        <v>1765</v>
      </c>
      <c r="AM25" s="102">
        <v>63</v>
      </c>
      <c r="AN25" s="102">
        <v>20</v>
      </c>
      <c r="AO25" s="102">
        <v>103</v>
      </c>
      <c r="AP25" s="102">
        <v>408</v>
      </c>
      <c r="AQ25" s="42">
        <f>SUM(L25:AP25)</f>
        <v>46466</v>
      </c>
    </row>
    <row r="26" spans="1:43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99"/>
      <c r="AL26" s="99"/>
      <c r="AM26" s="99"/>
      <c r="AN26" s="99"/>
      <c r="AO26" s="99"/>
      <c r="AP26" s="99"/>
      <c r="AQ26" s="46"/>
    </row>
    <row r="27" spans="1:43" ht="12.75">
      <c r="A27" s="5"/>
      <c r="B27" s="107" t="s">
        <v>158</v>
      </c>
      <c r="C27" s="107"/>
      <c r="D27" s="107"/>
      <c r="E27" s="107"/>
      <c r="F27" s="107"/>
      <c r="G27" s="107"/>
      <c r="H27" s="107"/>
      <c r="I27" s="107"/>
      <c r="J27" s="108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12.75">
      <c r="A28" s="5"/>
      <c r="B28" s="109" t="s">
        <v>138</v>
      </c>
      <c r="C28" s="109"/>
      <c r="D28" s="109"/>
      <c r="E28" s="109"/>
      <c r="F28" s="109"/>
      <c r="G28" s="109"/>
      <c r="H28" s="109"/>
      <c r="I28" s="109"/>
      <c r="J28" s="109"/>
      <c r="K28" s="41" t="s">
        <v>159</v>
      </c>
      <c r="L28" s="42">
        <v>68</v>
      </c>
      <c r="M28" s="42">
        <v>51</v>
      </c>
      <c r="N28" s="42">
        <v>16</v>
      </c>
      <c r="O28" s="42">
        <v>41</v>
      </c>
      <c r="P28" s="42">
        <v>62</v>
      </c>
      <c r="Q28" s="42">
        <v>12</v>
      </c>
      <c r="R28" s="42">
        <v>1</v>
      </c>
      <c r="S28" s="42">
        <v>43</v>
      </c>
      <c r="T28" s="102">
        <v>194</v>
      </c>
      <c r="U28" s="102">
        <v>20</v>
      </c>
      <c r="V28" s="102">
        <v>124</v>
      </c>
      <c r="W28" s="102">
        <v>24</v>
      </c>
      <c r="X28" s="102">
        <v>74</v>
      </c>
      <c r="Y28" s="102">
        <v>42</v>
      </c>
      <c r="Z28" s="102">
        <v>60</v>
      </c>
      <c r="AA28" s="102">
        <v>19</v>
      </c>
      <c r="AB28" s="102">
        <v>106</v>
      </c>
      <c r="AC28" s="102">
        <v>107</v>
      </c>
      <c r="AD28" s="102">
        <v>39</v>
      </c>
      <c r="AE28" s="102">
        <v>8</v>
      </c>
      <c r="AF28" s="102">
        <v>11</v>
      </c>
      <c r="AG28" s="102">
        <v>39</v>
      </c>
      <c r="AH28" s="102">
        <v>19</v>
      </c>
      <c r="AI28" s="102">
        <v>2</v>
      </c>
      <c r="AJ28" s="102">
        <v>66</v>
      </c>
      <c r="AK28" s="102">
        <v>40</v>
      </c>
      <c r="AL28" s="102">
        <v>63</v>
      </c>
      <c r="AM28" s="102">
        <v>24</v>
      </c>
      <c r="AN28" s="102">
        <v>6</v>
      </c>
      <c r="AO28" s="102">
        <v>2</v>
      </c>
      <c r="AP28" s="102">
        <v>11</v>
      </c>
      <c r="AQ28" s="42">
        <f>SUM(L28:AP28)</f>
        <v>1394</v>
      </c>
    </row>
    <row r="29" spans="1:43" ht="12.75">
      <c r="A29" s="5"/>
      <c r="B29" s="109" t="s">
        <v>153</v>
      </c>
      <c r="C29" s="109"/>
      <c r="D29" s="109"/>
      <c r="E29" s="109"/>
      <c r="F29" s="109"/>
      <c r="G29" s="109"/>
      <c r="H29" s="109"/>
      <c r="I29" s="109"/>
      <c r="J29" s="109"/>
      <c r="K29" s="41" t="s">
        <v>160</v>
      </c>
      <c r="L29" s="42">
        <v>184</v>
      </c>
      <c r="M29" s="42">
        <v>146</v>
      </c>
      <c r="N29" s="42">
        <v>39</v>
      </c>
      <c r="O29" s="42">
        <v>188</v>
      </c>
      <c r="P29" s="42">
        <v>507</v>
      </c>
      <c r="Q29" s="42">
        <v>45</v>
      </c>
      <c r="R29" s="42">
        <v>1</v>
      </c>
      <c r="S29" s="42">
        <v>103</v>
      </c>
      <c r="T29" s="102">
        <v>762</v>
      </c>
      <c r="U29" s="102">
        <v>70</v>
      </c>
      <c r="V29" s="102">
        <v>408</v>
      </c>
      <c r="W29" s="102">
        <v>55</v>
      </c>
      <c r="X29" s="102">
        <v>377</v>
      </c>
      <c r="Y29" s="102">
        <v>235</v>
      </c>
      <c r="Z29" s="102">
        <v>193</v>
      </c>
      <c r="AA29" s="102">
        <v>58</v>
      </c>
      <c r="AB29" s="102">
        <v>990</v>
      </c>
      <c r="AC29" s="102">
        <v>1823</v>
      </c>
      <c r="AD29" s="102">
        <v>154</v>
      </c>
      <c r="AE29" s="102">
        <v>28</v>
      </c>
      <c r="AF29" s="102">
        <v>57</v>
      </c>
      <c r="AG29" s="102">
        <v>173</v>
      </c>
      <c r="AH29" s="102">
        <v>153</v>
      </c>
      <c r="AI29" s="102">
        <v>8</v>
      </c>
      <c r="AJ29" s="102">
        <v>691</v>
      </c>
      <c r="AK29" s="102">
        <v>175</v>
      </c>
      <c r="AL29" s="102">
        <v>273</v>
      </c>
      <c r="AM29" s="102">
        <v>96</v>
      </c>
      <c r="AN29" s="102">
        <v>18</v>
      </c>
      <c r="AO29" s="102">
        <v>16</v>
      </c>
      <c r="AP29" s="102">
        <v>23</v>
      </c>
      <c r="AQ29" s="42">
        <f>SUM(L29:AP29)</f>
        <v>8049</v>
      </c>
    </row>
    <row r="30" spans="1:43" ht="12.75">
      <c r="A30" s="5"/>
      <c r="B30" s="43"/>
      <c r="C30" s="49"/>
      <c r="D30" s="49"/>
      <c r="E30" s="49"/>
      <c r="F30" s="49"/>
      <c r="G30" s="49"/>
      <c r="H30" s="49"/>
      <c r="I30" s="49"/>
      <c r="J30" s="49"/>
      <c r="K30" s="49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99"/>
      <c r="AL30" s="99"/>
      <c r="AM30" s="99"/>
      <c r="AN30" s="99"/>
      <c r="AO30" s="99"/>
      <c r="AP30" s="99"/>
      <c r="AQ30" s="46"/>
    </row>
    <row r="31" spans="1:43" ht="12.75">
      <c r="A31" s="5"/>
      <c r="B31" s="107" t="s">
        <v>161</v>
      </c>
      <c r="C31" s="107"/>
      <c r="D31" s="107"/>
      <c r="E31" s="107"/>
      <c r="F31" s="107"/>
      <c r="G31" s="107"/>
      <c r="H31" s="107"/>
      <c r="I31" s="107"/>
      <c r="J31" s="108"/>
      <c r="K31" s="38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12.75">
      <c r="A32" s="5"/>
      <c r="B32" s="109" t="s">
        <v>138</v>
      </c>
      <c r="C32" s="109"/>
      <c r="D32" s="109"/>
      <c r="E32" s="109"/>
      <c r="F32" s="109"/>
      <c r="G32" s="109"/>
      <c r="H32" s="109"/>
      <c r="I32" s="109"/>
      <c r="J32" s="109"/>
      <c r="K32" s="41" t="s">
        <v>162</v>
      </c>
      <c r="L32" s="42">
        <v>16</v>
      </c>
      <c r="M32" s="42">
        <v>65</v>
      </c>
      <c r="N32" s="42">
        <v>7</v>
      </c>
      <c r="O32" s="42">
        <v>28</v>
      </c>
      <c r="P32" s="42">
        <v>2</v>
      </c>
      <c r="Q32" s="42">
        <v>2</v>
      </c>
      <c r="R32" s="42">
        <v>1</v>
      </c>
      <c r="S32" s="42">
        <v>30</v>
      </c>
      <c r="T32" s="102">
        <v>34</v>
      </c>
      <c r="U32" s="102">
        <v>37</v>
      </c>
      <c r="V32" s="102">
        <v>26</v>
      </c>
      <c r="W32" s="102">
        <v>6</v>
      </c>
      <c r="X32" s="102">
        <v>48</v>
      </c>
      <c r="Y32" s="102">
        <v>113</v>
      </c>
      <c r="Z32" s="102">
        <v>155</v>
      </c>
      <c r="AA32" s="102">
        <v>12</v>
      </c>
      <c r="AB32" s="102">
        <v>69</v>
      </c>
      <c r="AC32" s="102">
        <v>93</v>
      </c>
      <c r="AD32" s="102">
        <v>9</v>
      </c>
      <c r="AE32" s="102">
        <v>3</v>
      </c>
      <c r="AF32" s="102">
        <v>0</v>
      </c>
      <c r="AG32" s="102">
        <v>2</v>
      </c>
      <c r="AH32" s="102">
        <v>20</v>
      </c>
      <c r="AI32" s="102">
        <v>2</v>
      </c>
      <c r="AJ32" s="102">
        <v>34</v>
      </c>
      <c r="AK32" s="102">
        <v>10</v>
      </c>
      <c r="AL32" s="102">
        <v>95</v>
      </c>
      <c r="AM32" s="102">
        <v>8</v>
      </c>
      <c r="AN32" s="102">
        <v>2</v>
      </c>
      <c r="AO32" s="102">
        <v>0</v>
      </c>
      <c r="AP32" s="102">
        <v>0</v>
      </c>
      <c r="AQ32" s="42">
        <f>SUM(L32:AP32)</f>
        <v>929</v>
      </c>
    </row>
    <row r="33" spans="1:43" ht="12.75" customHeight="1">
      <c r="A33" s="5"/>
      <c r="B33" s="109" t="s">
        <v>153</v>
      </c>
      <c r="C33" s="109"/>
      <c r="D33" s="109"/>
      <c r="E33" s="109"/>
      <c r="F33" s="109"/>
      <c r="G33" s="109"/>
      <c r="H33" s="109"/>
      <c r="I33" s="109"/>
      <c r="J33" s="109"/>
      <c r="K33" s="41" t="s">
        <v>163</v>
      </c>
      <c r="L33" s="42">
        <v>83</v>
      </c>
      <c r="M33" s="42">
        <v>635</v>
      </c>
      <c r="N33" s="42">
        <v>46</v>
      </c>
      <c r="O33" s="42">
        <v>254</v>
      </c>
      <c r="P33" s="42">
        <v>34</v>
      </c>
      <c r="Q33" s="42">
        <v>5</v>
      </c>
      <c r="R33" s="42">
        <v>2</v>
      </c>
      <c r="S33" s="42">
        <v>105</v>
      </c>
      <c r="T33" s="102">
        <v>167</v>
      </c>
      <c r="U33" s="102">
        <v>232</v>
      </c>
      <c r="V33" s="102">
        <v>75</v>
      </c>
      <c r="W33" s="102">
        <v>20</v>
      </c>
      <c r="X33" s="102">
        <v>323</v>
      </c>
      <c r="Y33" s="102">
        <v>1508</v>
      </c>
      <c r="Z33" s="102">
        <v>4087</v>
      </c>
      <c r="AA33" s="102">
        <v>86</v>
      </c>
      <c r="AB33" s="102">
        <v>971</v>
      </c>
      <c r="AC33" s="102">
        <v>1936</v>
      </c>
      <c r="AD33" s="102">
        <v>54</v>
      </c>
      <c r="AE33" s="102">
        <v>12</v>
      </c>
      <c r="AF33" s="102">
        <v>0</v>
      </c>
      <c r="AG33" s="102">
        <v>70</v>
      </c>
      <c r="AH33" s="102">
        <v>210</v>
      </c>
      <c r="AI33" s="102">
        <v>3</v>
      </c>
      <c r="AJ33" s="102">
        <v>402</v>
      </c>
      <c r="AK33" s="102">
        <v>95</v>
      </c>
      <c r="AL33" s="102">
        <v>810</v>
      </c>
      <c r="AM33" s="102">
        <v>39</v>
      </c>
      <c r="AN33" s="102">
        <v>18</v>
      </c>
      <c r="AO33" s="102">
        <v>0</v>
      </c>
      <c r="AP33" s="102">
        <v>0</v>
      </c>
      <c r="AQ33" s="42">
        <f>SUM(L33:AP33)</f>
        <v>12282</v>
      </c>
    </row>
    <row r="34" spans="1:43" ht="12.75">
      <c r="A34" s="5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47"/>
      <c r="M34" s="47"/>
      <c r="N34" s="47"/>
      <c r="O34" s="47"/>
      <c r="P34" s="47"/>
      <c r="Q34" s="47"/>
      <c r="R34" s="47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47"/>
      <c r="AL34" s="47"/>
      <c r="AM34" s="47"/>
      <c r="AN34" s="47"/>
      <c r="AO34" s="47"/>
      <c r="AP34" s="47"/>
      <c r="AQ34" s="48"/>
    </row>
    <row r="35" spans="1:43" ht="12.75">
      <c r="A35" s="5"/>
      <c r="B35" s="107" t="s">
        <v>164</v>
      </c>
      <c r="C35" s="107"/>
      <c r="D35" s="107"/>
      <c r="E35" s="107"/>
      <c r="F35" s="107"/>
      <c r="G35" s="107"/>
      <c r="H35" s="107"/>
      <c r="I35" s="107"/>
      <c r="J35" s="108"/>
      <c r="K35" s="38"/>
      <c r="L35" s="47"/>
      <c r="M35" s="47"/>
      <c r="N35" s="47"/>
      <c r="O35" s="47"/>
      <c r="P35" s="47"/>
      <c r="Q35" s="47"/>
      <c r="R35" s="47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47"/>
      <c r="AL35" s="47"/>
      <c r="AM35" s="47"/>
      <c r="AN35" s="47"/>
      <c r="AO35" s="47"/>
      <c r="AP35" s="47"/>
      <c r="AQ35" s="48"/>
    </row>
    <row r="36" spans="1:43" ht="12.75">
      <c r="A36" s="5"/>
      <c r="B36" s="109" t="s">
        <v>138</v>
      </c>
      <c r="C36" s="109"/>
      <c r="D36" s="109"/>
      <c r="E36" s="109"/>
      <c r="F36" s="109"/>
      <c r="G36" s="109"/>
      <c r="H36" s="109"/>
      <c r="I36" s="109"/>
      <c r="J36" s="109"/>
      <c r="K36" s="41" t="s">
        <v>165</v>
      </c>
      <c r="L36" s="42">
        <v>14</v>
      </c>
      <c r="M36" s="42">
        <v>2</v>
      </c>
      <c r="N36" s="42">
        <v>20</v>
      </c>
      <c r="O36" s="42">
        <v>11</v>
      </c>
      <c r="P36" s="42">
        <v>15</v>
      </c>
      <c r="Q36" s="42">
        <v>1</v>
      </c>
      <c r="R36" s="42">
        <v>1</v>
      </c>
      <c r="S36" s="42">
        <v>13</v>
      </c>
      <c r="T36" s="102">
        <v>27</v>
      </c>
      <c r="U36" s="102">
        <v>7</v>
      </c>
      <c r="V36" s="102">
        <v>105</v>
      </c>
      <c r="W36" s="102">
        <v>95</v>
      </c>
      <c r="X36" s="102">
        <v>48</v>
      </c>
      <c r="Y36" s="102">
        <v>2</v>
      </c>
      <c r="Z36" s="102">
        <v>9</v>
      </c>
      <c r="AA36" s="102">
        <v>7</v>
      </c>
      <c r="AB36" s="102">
        <v>9</v>
      </c>
      <c r="AC36" s="102">
        <v>324</v>
      </c>
      <c r="AD36" s="102">
        <v>5</v>
      </c>
      <c r="AE36" s="102">
        <v>0</v>
      </c>
      <c r="AF36" s="102">
        <v>2</v>
      </c>
      <c r="AG36" s="102">
        <v>0</v>
      </c>
      <c r="AH36" s="102">
        <v>0</v>
      </c>
      <c r="AI36" s="102">
        <v>0</v>
      </c>
      <c r="AJ36" s="102">
        <v>0</v>
      </c>
      <c r="AK36" s="102">
        <v>33</v>
      </c>
      <c r="AL36" s="102">
        <v>1</v>
      </c>
      <c r="AM36" s="102">
        <v>7</v>
      </c>
      <c r="AN36" s="102">
        <v>6</v>
      </c>
      <c r="AO36" s="102">
        <v>0</v>
      </c>
      <c r="AP36" s="102">
        <v>0</v>
      </c>
      <c r="AQ36" s="42">
        <f>SUM(L36:AP36)</f>
        <v>764</v>
      </c>
    </row>
    <row r="37" spans="1:43" ht="12.75" customHeight="1">
      <c r="A37" s="5"/>
      <c r="B37" s="109" t="s">
        <v>153</v>
      </c>
      <c r="C37" s="109"/>
      <c r="D37" s="109"/>
      <c r="E37" s="109"/>
      <c r="F37" s="109"/>
      <c r="G37" s="109"/>
      <c r="H37" s="109"/>
      <c r="I37" s="109"/>
      <c r="J37" s="109"/>
      <c r="K37" s="41" t="s">
        <v>166</v>
      </c>
      <c r="L37" s="42">
        <v>28</v>
      </c>
      <c r="M37" s="42">
        <v>5</v>
      </c>
      <c r="N37" s="42">
        <v>32</v>
      </c>
      <c r="O37" s="42">
        <v>16</v>
      </c>
      <c r="P37" s="42">
        <v>28</v>
      </c>
      <c r="Q37" s="42">
        <v>2</v>
      </c>
      <c r="R37" s="42">
        <v>1</v>
      </c>
      <c r="S37" s="42">
        <v>15</v>
      </c>
      <c r="T37" s="102">
        <v>39</v>
      </c>
      <c r="U37" s="102">
        <v>8</v>
      </c>
      <c r="V37" s="102">
        <v>168</v>
      </c>
      <c r="W37" s="102">
        <v>115</v>
      </c>
      <c r="X37" s="102">
        <v>68</v>
      </c>
      <c r="Y37" s="102">
        <v>10</v>
      </c>
      <c r="Z37" s="102">
        <v>16</v>
      </c>
      <c r="AA37" s="102">
        <v>9</v>
      </c>
      <c r="AB37" s="102">
        <v>11</v>
      </c>
      <c r="AC37" s="102">
        <v>680</v>
      </c>
      <c r="AD37" s="102">
        <v>5</v>
      </c>
      <c r="AE37" s="102">
        <v>0</v>
      </c>
      <c r="AF37" s="102">
        <v>3</v>
      </c>
      <c r="AG37" s="102">
        <v>0</v>
      </c>
      <c r="AH37" s="102">
        <v>0</v>
      </c>
      <c r="AI37" s="102">
        <v>0</v>
      </c>
      <c r="AJ37" s="102">
        <v>0</v>
      </c>
      <c r="AK37" s="102">
        <v>43</v>
      </c>
      <c r="AL37" s="102">
        <v>2</v>
      </c>
      <c r="AM37" s="102">
        <v>7</v>
      </c>
      <c r="AN37" s="102">
        <v>10</v>
      </c>
      <c r="AO37" s="102">
        <v>0</v>
      </c>
      <c r="AP37" s="102">
        <v>0</v>
      </c>
      <c r="AQ37" s="42">
        <f>SUM(L37:AP37)</f>
        <v>1321</v>
      </c>
    </row>
    <row r="38" spans="1:43" ht="12.75" customHeight="1">
      <c r="A38" s="5"/>
      <c r="B38" s="52"/>
      <c r="C38" s="95"/>
      <c r="D38" s="95"/>
      <c r="E38" s="95"/>
      <c r="F38" s="95"/>
      <c r="G38" s="95"/>
      <c r="H38" s="95"/>
      <c r="I38" s="95"/>
      <c r="J38" s="96"/>
      <c r="K38" s="52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8"/>
    </row>
    <row r="39" spans="1:43" ht="12.75">
      <c r="A39" s="5"/>
      <c r="B39" s="107" t="s">
        <v>167</v>
      </c>
      <c r="C39" s="107"/>
      <c r="D39" s="107"/>
      <c r="E39" s="107"/>
      <c r="F39" s="107"/>
      <c r="G39" s="107"/>
      <c r="H39" s="107"/>
      <c r="I39" s="107"/>
      <c r="J39" s="108"/>
      <c r="K39" s="3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2.75">
      <c r="A40" s="5"/>
      <c r="B40" s="109" t="s">
        <v>138</v>
      </c>
      <c r="C40" s="109"/>
      <c r="D40" s="109"/>
      <c r="E40" s="109"/>
      <c r="F40" s="109"/>
      <c r="G40" s="109"/>
      <c r="H40" s="109"/>
      <c r="I40" s="109"/>
      <c r="J40" s="109"/>
      <c r="K40" s="41" t="s">
        <v>168</v>
      </c>
      <c r="L40" s="42">
        <v>336</v>
      </c>
      <c r="M40" s="42">
        <v>163</v>
      </c>
      <c r="N40" s="42">
        <v>29</v>
      </c>
      <c r="O40" s="42">
        <v>25</v>
      </c>
      <c r="P40" s="42">
        <v>31</v>
      </c>
      <c r="Q40" s="42">
        <v>51</v>
      </c>
      <c r="R40" s="42">
        <v>84</v>
      </c>
      <c r="S40" s="42">
        <v>98</v>
      </c>
      <c r="T40" s="102">
        <v>90</v>
      </c>
      <c r="U40" s="102">
        <v>7</v>
      </c>
      <c r="V40" s="102">
        <v>106</v>
      </c>
      <c r="W40" s="102">
        <v>101</v>
      </c>
      <c r="X40" s="102">
        <v>155</v>
      </c>
      <c r="Y40" s="102">
        <v>97</v>
      </c>
      <c r="Z40" s="102">
        <v>132</v>
      </c>
      <c r="AA40" s="102">
        <v>101</v>
      </c>
      <c r="AB40" s="102">
        <v>371</v>
      </c>
      <c r="AC40" s="102">
        <v>39</v>
      </c>
      <c r="AD40" s="102">
        <v>40</v>
      </c>
      <c r="AE40" s="102">
        <v>13</v>
      </c>
      <c r="AF40" s="102">
        <v>6</v>
      </c>
      <c r="AG40" s="102">
        <v>122</v>
      </c>
      <c r="AH40" s="102">
        <v>11</v>
      </c>
      <c r="AI40" s="102">
        <v>29</v>
      </c>
      <c r="AJ40" s="102">
        <v>698</v>
      </c>
      <c r="AK40" s="102">
        <v>181</v>
      </c>
      <c r="AL40" s="102">
        <v>219</v>
      </c>
      <c r="AM40" s="102">
        <v>16</v>
      </c>
      <c r="AN40" s="102">
        <v>3</v>
      </c>
      <c r="AO40" s="102">
        <v>11</v>
      </c>
      <c r="AP40" s="102">
        <v>36</v>
      </c>
      <c r="AQ40" s="42">
        <f>SUM(L40:AP40)</f>
        <v>3401</v>
      </c>
    </row>
    <row r="41" spans="1:43" ht="12.75">
      <c r="A41" s="5"/>
      <c r="B41" s="109" t="s">
        <v>153</v>
      </c>
      <c r="C41" s="109"/>
      <c r="D41" s="109"/>
      <c r="E41" s="109"/>
      <c r="F41" s="109"/>
      <c r="G41" s="109"/>
      <c r="H41" s="109"/>
      <c r="I41" s="109"/>
      <c r="J41" s="109"/>
      <c r="K41" s="41" t="s">
        <v>169</v>
      </c>
      <c r="L41" s="42">
        <v>1277</v>
      </c>
      <c r="M41" s="42">
        <v>550</v>
      </c>
      <c r="N41" s="42">
        <v>126</v>
      </c>
      <c r="O41" s="42">
        <v>68</v>
      </c>
      <c r="P41" s="42">
        <v>135</v>
      </c>
      <c r="Q41" s="42">
        <v>209</v>
      </c>
      <c r="R41" s="42">
        <v>297</v>
      </c>
      <c r="S41" s="42">
        <v>178</v>
      </c>
      <c r="T41" s="102">
        <v>374</v>
      </c>
      <c r="U41" s="102">
        <v>15</v>
      </c>
      <c r="V41" s="102">
        <v>539</v>
      </c>
      <c r="W41" s="102">
        <v>347</v>
      </c>
      <c r="X41" s="102">
        <v>652</v>
      </c>
      <c r="Y41" s="102">
        <v>447</v>
      </c>
      <c r="Z41" s="102">
        <v>454</v>
      </c>
      <c r="AA41" s="102">
        <v>406</v>
      </c>
      <c r="AB41" s="102">
        <v>1527</v>
      </c>
      <c r="AC41" s="102">
        <v>86</v>
      </c>
      <c r="AD41" s="102">
        <v>157</v>
      </c>
      <c r="AE41" s="102">
        <v>43</v>
      </c>
      <c r="AF41" s="102">
        <v>14</v>
      </c>
      <c r="AG41" s="102">
        <v>636</v>
      </c>
      <c r="AH41" s="102">
        <v>38</v>
      </c>
      <c r="AI41" s="102">
        <v>83</v>
      </c>
      <c r="AJ41" s="102">
        <v>3230</v>
      </c>
      <c r="AK41" s="102">
        <v>559</v>
      </c>
      <c r="AL41" s="102">
        <v>1042</v>
      </c>
      <c r="AM41" s="102">
        <v>40</v>
      </c>
      <c r="AN41" s="102">
        <v>3</v>
      </c>
      <c r="AO41" s="102">
        <v>35</v>
      </c>
      <c r="AP41" s="102">
        <v>181</v>
      </c>
      <c r="AQ41" s="42">
        <f>SUM(L41:AP41)</f>
        <v>13748</v>
      </c>
    </row>
    <row r="42" spans="1:43" ht="12.75">
      <c r="A42" s="5"/>
      <c r="B42" s="52"/>
      <c r="C42" s="95"/>
      <c r="D42" s="95"/>
      <c r="E42" s="95"/>
      <c r="F42" s="95"/>
      <c r="G42" s="95"/>
      <c r="H42" s="95"/>
      <c r="I42" s="95"/>
      <c r="J42" s="96"/>
      <c r="K42" s="52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8"/>
    </row>
    <row r="43" spans="1:43" ht="13.5" customHeight="1">
      <c r="A43" s="5"/>
      <c r="B43" s="122" t="s">
        <v>135</v>
      </c>
      <c r="C43" s="123"/>
      <c r="D43" s="123"/>
      <c r="E43" s="123"/>
      <c r="F43" s="123"/>
      <c r="G43" s="123"/>
      <c r="H43" s="123"/>
      <c r="I43" s="123"/>
      <c r="J43" s="124"/>
      <c r="K43" s="52"/>
      <c r="L43" s="53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5"/>
    </row>
    <row r="44" spans="1:43" ht="12.75" customHeight="1">
      <c r="A44" s="5"/>
      <c r="B44" s="119" t="s">
        <v>170</v>
      </c>
      <c r="C44" s="120"/>
      <c r="D44" s="120"/>
      <c r="E44" s="120"/>
      <c r="F44" s="120"/>
      <c r="G44" s="120"/>
      <c r="H44" s="120"/>
      <c r="I44" s="120"/>
      <c r="J44" s="121"/>
      <c r="K44" s="41" t="s">
        <v>171</v>
      </c>
      <c r="L44" s="42">
        <f aca="true" t="shared" si="0" ref="L44:S45">SUM(L20+L24+L28+L32+L36+L40)</f>
        <v>1922</v>
      </c>
      <c r="M44" s="42">
        <f t="shared" si="0"/>
        <v>984</v>
      </c>
      <c r="N44" s="42">
        <f t="shared" si="0"/>
        <v>516</v>
      </c>
      <c r="O44" s="42">
        <f t="shared" si="0"/>
        <v>469</v>
      </c>
      <c r="P44" s="42">
        <f t="shared" si="0"/>
        <v>940</v>
      </c>
      <c r="Q44" s="42">
        <f t="shared" si="0"/>
        <v>185</v>
      </c>
      <c r="R44" s="42">
        <f t="shared" si="0"/>
        <v>219</v>
      </c>
      <c r="S44" s="42">
        <f t="shared" si="0"/>
        <v>823</v>
      </c>
      <c r="T44" s="42">
        <f aca="true" t="shared" si="1" ref="T44:Y45">SUM(T20+T24+T28+T32+T36+T40)</f>
        <v>1013</v>
      </c>
      <c r="U44" s="42">
        <f t="shared" si="1"/>
        <v>305</v>
      </c>
      <c r="V44" s="42">
        <f t="shared" si="1"/>
        <v>2625</v>
      </c>
      <c r="W44" s="42">
        <f t="shared" si="1"/>
        <v>938</v>
      </c>
      <c r="X44" s="42">
        <f t="shared" si="1"/>
        <v>2113</v>
      </c>
      <c r="Y44" s="42">
        <f t="shared" si="1"/>
        <v>810</v>
      </c>
      <c r="Z44" s="42">
        <f aca="true" t="shared" si="2" ref="Z44:AQ44">SUM(Z20+Z24+Z28+Z32+Z36+Z40)</f>
        <v>988</v>
      </c>
      <c r="AA44" s="42">
        <f t="shared" si="2"/>
        <v>468</v>
      </c>
      <c r="AB44" s="42">
        <f t="shared" si="2"/>
        <v>2471</v>
      </c>
      <c r="AC44" s="42">
        <f t="shared" si="2"/>
        <v>2801</v>
      </c>
      <c r="AD44" s="42">
        <f t="shared" si="2"/>
        <v>222</v>
      </c>
      <c r="AE44" s="42">
        <f t="shared" si="2"/>
        <v>188</v>
      </c>
      <c r="AF44" s="42">
        <f t="shared" si="2"/>
        <v>96</v>
      </c>
      <c r="AG44" s="42">
        <f t="shared" si="2"/>
        <v>682</v>
      </c>
      <c r="AH44" s="42">
        <f t="shared" si="2"/>
        <v>448</v>
      </c>
      <c r="AI44" s="42">
        <f t="shared" si="2"/>
        <v>130</v>
      </c>
      <c r="AJ44" s="42">
        <f t="shared" si="2"/>
        <v>2770</v>
      </c>
      <c r="AK44" s="42">
        <f t="shared" si="2"/>
        <v>2505</v>
      </c>
      <c r="AL44" s="42">
        <f t="shared" si="2"/>
        <v>1182</v>
      </c>
      <c r="AM44" s="42">
        <f t="shared" si="2"/>
        <v>148</v>
      </c>
      <c r="AN44" s="42">
        <f t="shared" si="2"/>
        <v>48</v>
      </c>
      <c r="AO44" s="42">
        <f t="shared" si="2"/>
        <v>98</v>
      </c>
      <c r="AP44" s="42">
        <f t="shared" si="2"/>
        <v>275</v>
      </c>
      <c r="AQ44" s="42">
        <f t="shared" si="2"/>
        <v>29382</v>
      </c>
    </row>
    <row r="45" spans="1:43" ht="13.5" customHeight="1">
      <c r="A45" s="5"/>
      <c r="B45" s="119" t="s">
        <v>172</v>
      </c>
      <c r="C45" s="120"/>
      <c r="D45" s="120"/>
      <c r="E45" s="120"/>
      <c r="F45" s="120"/>
      <c r="G45" s="120"/>
      <c r="H45" s="120"/>
      <c r="I45" s="120"/>
      <c r="J45" s="121"/>
      <c r="K45" s="41" t="s">
        <v>173</v>
      </c>
      <c r="L45" s="42">
        <f t="shared" si="0"/>
        <v>5654</v>
      </c>
      <c r="M45" s="42">
        <f t="shared" si="0"/>
        <v>2574</v>
      </c>
      <c r="N45" s="42">
        <f t="shared" si="0"/>
        <v>1414</v>
      </c>
      <c r="O45" s="42">
        <f t="shared" si="0"/>
        <v>1294</v>
      </c>
      <c r="P45" s="42">
        <f t="shared" si="0"/>
        <v>2904</v>
      </c>
      <c r="Q45" s="42">
        <f t="shared" si="0"/>
        <v>488</v>
      </c>
      <c r="R45" s="42">
        <f t="shared" si="0"/>
        <v>735</v>
      </c>
      <c r="S45" s="42">
        <f t="shared" si="0"/>
        <v>1573</v>
      </c>
      <c r="T45" s="42">
        <f t="shared" si="1"/>
        <v>2560</v>
      </c>
      <c r="U45" s="42">
        <f t="shared" si="1"/>
        <v>754</v>
      </c>
      <c r="V45" s="42">
        <f t="shared" si="1"/>
        <v>7286</v>
      </c>
      <c r="W45" s="42">
        <f t="shared" si="1"/>
        <v>1911</v>
      </c>
      <c r="X45" s="42">
        <f t="shared" si="1"/>
        <v>5922</v>
      </c>
      <c r="Y45" s="42">
        <f t="shared" si="1"/>
        <v>3572</v>
      </c>
      <c r="Z45" s="42">
        <f aca="true" t="shared" si="3" ref="Z45:AQ45">SUM(Z21+Z25+Z29+Z33+Z37+Z41)</f>
        <v>5913</v>
      </c>
      <c r="AA45" s="42">
        <f t="shared" si="3"/>
        <v>1138</v>
      </c>
      <c r="AB45" s="42">
        <f t="shared" si="3"/>
        <v>8575</v>
      </c>
      <c r="AC45" s="42">
        <f t="shared" si="3"/>
        <v>11307</v>
      </c>
      <c r="AD45" s="42">
        <f t="shared" si="3"/>
        <v>612</v>
      </c>
      <c r="AE45" s="42">
        <f t="shared" si="3"/>
        <v>393</v>
      </c>
      <c r="AF45" s="42">
        <f t="shared" si="3"/>
        <v>244</v>
      </c>
      <c r="AG45" s="42">
        <f t="shared" si="3"/>
        <v>1866</v>
      </c>
      <c r="AH45" s="42">
        <f t="shared" si="3"/>
        <v>1256</v>
      </c>
      <c r="AI45" s="42">
        <f t="shared" si="3"/>
        <v>242</v>
      </c>
      <c r="AJ45" s="42">
        <f t="shared" si="3"/>
        <v>9292</v>
      </c>
      <c r="AK45" s="42">
        <f t="shared" si="3"/>
        <v>5839</v>
      </c>
      <c r="AL45" s="42">
        <f t="shared" si="3"/>
        <v>4003</v>
      </c>
      <c r="AM45" s="42">
        <f t="shared" si="3"/>
        <v>335</v>
      </c>
      <c r="AN45" s="42">
        <f t="shared" si="3"/>
        <v>122</v>
      </c>
      <c r="AO45" s="42">
        <f t="shared" si="3"/>
        <v>162</v>
      </c>
      <c r="AP45" s="42">
        <f t="shared" si="3"/>
        <v>619</v>
      </c>
      <c r="AQ45" s="42">
        <f t="shared" si="3"/>
        <v>90559</v>
      </c>
    </row>
    <row r="46" spans="38:43" ht="12.75">
      <c r="AL46" s="12"/>
      <c r="AM46" s="12"/>
      <c r="AN46" s="12"/>
      <c r="AO46" s="12"/>
      <c r="AP46" s="12"/>
      <c r="AQ46" s="12"/>
    </row>
    <row r="47" spans="1:43" ht="12.75" customHeight="1">
      <c r="A47" s="5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32"/>
      <c r="AM47" s="32"/>
      <c r="AN47" s="32"/>
      <c r="AO47" s="32"/>
      <c r="AP47" s="32"/>
      <c r="AQ47" s="32"/>
    </row>
    <row r="48" spans="1:43" ht="12.75" customHeight="1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32"/>
      <c r="AM48" s="32"/>
      <c r="AN48" s="32"/>
      <c r="AO48" s="32"/>
      <c r="AP48" s="32"/>
      <c r="AQ48" s="32"/>
    </row>
    <row r="49" spans="1:43" ht="12.75" customHeight="1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  <c r="AM49" s="15"/>
      <c r="AN49" s="15"/>
      <c r="AO49" s="15"/>
      <c r="AP49" s="15"/>
      <c r="AQ49" s="15"/>
    </row>
    <row r="50" spans="1:43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5"/>
      <c r="AN50" s="15"/>
      <c r="AO50" s="15"/>
      <c r="AP50" s="15"/>
      <c r="AQ50" s="15"/>
    </row>
    <row r="51" spans="1:43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5"/>
      <c r="AM51" s="15"/>
      <c r="AN51" s="15"/>
      <c r="AO51" s="15"/>
      <c r="AP51" s="15"/>
      <c r="AQ51" s="15"/>
    </row>
    <row r="52" spans="1:43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  <c r="AM52" s="15"/>
      <c r="AN52" s="15"/>
      <c r="AO52" s="15"/>
      <c r="AP52" s="15"/>
      <c r="AQ52" s="15"/>
    </row>
    <row r="53" spans="1:43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5"/>
      <c r="AM53" s="15"/>
      <c r="AN53" s="15"/>
      <c r="AO53" s="15"/>
      <c r="AP53" s="15"/>
      <c r="AQ53" s="15"/>
    </row>
    <row r="54" spans="1:43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/>
      <c r="AM54" s="15"/>
      <c r="AN54" s="15"/>
      <c r="AO54" s="15"/>
      <c r="AP54" s="15"/>
      <c r="AQ54" s="15"/>
    </row>
    <row r="55" spans="1:43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5"/>
      <c r="AM55" s="15"/>
      <c r="AN55" s="15"/>
      <c r="AO55" s="15"/>
      <c r="AP55" s="15"/>
      <c r="AQ55" s="15"/>
    </row>
    <row r="56" spans="1:43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/>
      <c r="AM56" s="15"/>
      <c r="AN56" s="15"/>
      <c r="AO56" s="15"/>
      <c r="AP56" s="15"/>
      <c r="AQ56" s="15"/>
    </row>
    <row r="57" spans="1:43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5"/>
      <c r="AM57" s="15"/>
      <c r="AN57" s="15"/>
      <c r="AO57" s="15"/>
      <c r="AP57" s="15"/>
      <c r="AQ57" s="15"/>
    </row>
    <row r="58" spans="1:43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5"/>
      <c r="AM58" s="15"/>
      <c r="AN58" s="15"/>
      <c r="AO58" s="15"/>
      <c r="AP58" s="15"/>
      <c r="AQ58" s="15"/>
    </row>
    <row r="59" spans="1:43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5"/>
      <c r="AM59" s="15"/>
      <c r="AN59" s="15"/>
      <c r="AO59" s="15"/>
      <c r="AP59" s="15"/>
      <c r="AQ59" s="15"/>
    </row>
    <row r="60" spans="1:43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5"/>
      <c r="AM60" s="15"/>
      <c r="AN60" s="15"/>
      <c r="AO60" s="15"/>
      <c r="AP60" s="15"/>
      <c r="AQ60" s="15"/>
    </row>
    <row r="61" spans="1:43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5"/>
      <c r="AM61" s="15"/>
      <c r="AN61" s="15"/>
      <c r="AO61" s="15"/>
      <c r="AP61" s="15"/>
      <c r="AQ61" s="15"/>
    </row>
    <row r="62" spans="1:43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5"/>
      <c r="AM62" s="15"/>
      <c r="AN62" s="15"/>
      <c r="AO62" s="15"/>
      <c r="AP62" s="15"/>
      <c r="AQ62" s="15"/>
    </row>
    <row r="63" spans="1:43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5"/>
      <c r="AM63" s="15"/>
      <c r="AN63" s="15"/>
      <c r="AO63" s="15"/>
      <c r="AP63" s="15"/>
      <c r="AQ63" s="15"/>
    </row>
    <row r="64" spans="1:43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5"/>
      <c r="AM64" s="15"/>
      <c r="AN64" s="15"/>
      <c r="AO64" s="15"/>
      <c r="AP64" s="15"/>
      <c r="AQ64" s="15"/>
    </row>
    <row r="65" spans="1:43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5"/>
      <c r="AM65" s="15"/>
      <c r="AN65" s="15"/>
      <c r="AO65" s="15"/>
      <c r="AP65" s="15"/>
      <c r="AQ65" s="15"/>
    </row>
    <row r="66" spans="1:43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5"/>
      <c r="AM66" s="15"/>
      <c r="AN66" s="15"/>
      <c r="AO66" s="15"/>
      <c r="AP66" s="15"/>
      <c r="AQ66" s="15"/>
    </row>
    <row r="67" spans="1:37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1:37" ht="12.75">
      <c r="A200" s="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1:37" ht="12.75">
      <c r="A201" s="5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1:37" ht="12.75">
      <c r="A202" s="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1:37" ht="12.75">
      <c r="A203" s="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1:37" ht="12.75">
      <c r="A204" s="5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1:37" ht="12.75">
      <c r="A205" s="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1:37" ht="12.75">
      <c r="A206" s="5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1:37" ht="12.75">
      <c r="A207" s="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1:37" ht="12.75">
      <c r="A208" s="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1:37" ht="12.75">
      <c r="A209" s="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1:37" ht="12.75">
      <c r="A210" s="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1:37" ht="12.75">
      <c r="A211" s="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2:11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2:11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2:11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2:11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2:11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2:11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2:11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2:11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2:11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2:11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2:11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2:11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</row>
  </sheetData>
  <mergeCells count="28"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  <mergeCell ref="B29:J29"/>
    <mergeCell ref="B31:J31"/>
    <mergeCell ref="B32:J32"/>
    <mergeCell ref="B33:J33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1"/>
  <sheetViews>
    <sheetView tabSelected="1" view="pageBreakPreview" zoomScale="25" zoomScaleNormal="25" zoomScaleSheetLayoutView="25" workbookViewId="0" topLeftCell="A1">
      <selection activeCell="AG61" sqref="AG61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3" width="13.57421875" style="0" customWidth="1"/>
    <col min="14" max="14" width="16.421875" style="0" customWidth="1"/>
    <col min="15" max="15" width="14.8515625" style="0" customWidth="1"/>
    <col min="16" max="29" width="12.00390625" style="0" customWidth="1"/>
    <col min="30" max="30" width="13.57421875" style="0" customWidth="1"/>
    <col min="31" max="36" width="12.00390625" style="0" customWidth="1"/>
    <col min="37" max="37" width="12.421875" style="0" customWidth="1"/>
    <col min="38" max="43" width="12.00390625" style="0" customWidth="1"/>
    <col min="44" max="16384" width="2.7109375" style="0" customWidth="1"/>
  </cols>
  <sheetData>
    <row r="1" spans="1:16" s="3" customFormat="1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s="3" customFormat="1" ht="12.7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3" customFormat="1" ht="12.7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3" customFormat="1" ht="12.75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="3" customFormat="1" ht="12"/>
    <row r="6" spans="1:37" s="3" customFormat="1" ht="12.75" customHeight="1">
      <c r="A6" s="116" t="s">
        <v>4</v>
      </c>
      <c r="B6" s="117"/>
      <c r="C6" s="117"/>
      <c r="D6" s="117"/>
      <c r="E6" s="118"/>
      <c r="F6" s="18"/>
      <c r="G6" s="19"/>
      <c r="H6" s="19"/>
      <c r="I6" s="20"/>
      <c r="J6" s="56" t="s">
        <v>231</v>
      </c>
      <c r="K6" s="21"/>
      <c r="L6" s="2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3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s="3" customFormat="1" ht="12">
      <c r="A8" s="20" t="s">
        <v>72</v>
      </c>
      <c r="B8" s="57" t="s">
        <v>5</v>
      </c>
      <c r="C8" s="58"/>
      <c r="D8" s="58"/>
      <c r="E8" s="58"/>
      <c r="F8" s="58"/>
      <c r="G8" s="58"/>
      <c r="H8" s="58"/>
      <c r="I8" s="58"/>
      <c r="J8" s="58" t="s">
        <v>174</v>
      </c>
      <c r="K8" s="58"/>
      <c r="L8" s="58"/>
      <c r="M8" s="58"/>
      <c r="N8" s="58"/>
      <c r="O8" s="58"/>
      <c r="P8" s="58"/>
      <c r="Q8" s="5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s="23" customFormat="1" ht="12">
      <c r="A9" s="22"/>
      <c r="B9" s="60" t="s">
        <v>123</v>
      </c>
      <c r="C9" s="61"/>
      <c r="D9" s="61"/>
      <c r="E9" s="61"/>
      <c r="F9" s="61"/>
      <c r="G9" s="61"/>
      <c r="H9" s="61"/>
      <c r="I9" s="61"/>
      <c r="J9" s="61" t="s">
        <v>135</v>
      </c>
      <c r="K9" s="61"/>
      <c r="L9" s="61"/>
      <c r="M9" s="61"/>
      <c r="N9" s="61"/>
      <c r="O9" s="61"/>
      <c r="P9" s="61"/>
      <c r="Q9" s="6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3" customFormat="1" ht="12">
      <c r="A10" s="20"/>
      <c r="B10" s="63" t="s">
        <v>6</v>
      </c>
      <c r="C10" s="64"/>
      <c r="D10" s="64"/>
      <c r="E10" s="64"/>
      <c r="F10" s="64"/>
      <c r="G10" s="64"/>
      <c r="H10" s="64"/>
      <c r="I10" s="64"/>
      <c r="J10" s="64" t="s">
        <v>228</v>
      </c>
      <c r="K10" s="64"/>
      <c r="L10" s="64"/>
      <c r="M10" s="64"/>
      <c r="N10" s="64"/>
      <c r="O10" s="64"/>
      <c r="P10" s="64"/>
      <c r="Q10" s="65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s="3" customFormat="1" ht="12">
      <c r="A11" s="20"/>
      <c r="B11" s="63" t="s">
        <v>125</v>
      </c>
      <c r="C11" s="64"/>
      <c r="D11" s="64"/>
      <c r="E11" s="64"/>
      <c r="F11" s="64"/>
      <c r="G11" s="64"/>
      <c r="H11" s="64"/>
      <c r="I11" s="64"/>
      <c r="J11" s="106" t="s">
        <v>126</v>
      </c>
      <c r="K11" s="106"/>
      <c r="L11" s="106"/>
      <c r="M11" s="64"/>
      <c r="N11" s="64"/>
      <c r="O11" s="64"/>
      <c r="P11" s="64"/>
      <c r="Q11" s="65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3" customFormat="1" ht="12">
      <c r="A12" s="20"/>
      <c r="B12" s="63" t="s">
        <v>7</v>
      </c>
      <c r="C12" s="64"/>
      <c r="D12" s="64"/>
      <c r="E12" s="64"/>
      <c r="F12" s="64"/>
      <c r="G12" s="64"/>
      <c r="H12" s="64"/>
      <c r="I12" s="64"/>
      <c r="J12" s="64" t="s">
        <v>175</v>
      </c>
      <c r="K12" s="64"/>
      <c r="L12" s="64"/>
      <c r="M12" s="64"/>
      <c r="N12" s="64"/>
      <c r="O12" s="64"/>
      <c r="P12" s="64"/>
      <c r="Q12" s="65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3" customFormat="1" ht="12">
      <c r="A13" s="20"/>
      <c r="B13" s="66" t="s">
        <v>8</v>
      </c>
      <c r="C13" s="67"/>
      <c r="D13" s="67"/>
      <c r="E13" s="67"/>
      <c r="F13" s="67"/>
      <c r="G13" s="67"/>
      <c r="H13" s="67"/>
      <c r="I13" s="67"/>
      <c r="J13" s="67" t="s">
        <v>128</v>
      </c>
      <c r="K13" s="67"/>
      <c r="L13" s="67"/>
      <c r="M13" s="67"/>
      <c r="N13" s="67"/>
      <c r="O13" s="67"/>
      <c r="P13" s="67"/>
      <c r="Q13" s="6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4"/>
    </row>
    <row r="15" spans="1:37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44" ht="3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103" t="s">
        <v>195</v>
      </c>
      <c r="M16" s="103" t="s">
        <v>196</v>
      </c>
      <c r="N16" s="103" t="s">
        <v>197</v>
      </c>
      <c r="O16" s="103" t="s">
        <v>198</v>
      </c>
      <c r="P16" s="103" t="s">
        <v>199</v>
      </c>
      <c r="Q16" s="103" t="s">
        <v>200</v>
      </c>
      <c r="R16" s="103" t="s">
        <v>201</v>
      </c>
      <c r="S16" s="103" t="s">
        <v>202</v>
      </c>
      <c r="T16" s="103" t="s">
        <v>203</v>
      </c>
      <c r="U16" s="103" t="s">
        <v>204</v>
      </c>
      <c r="V16" s="103" t="s">
        <v>205</v>
      </c>
      <c r="W16" s="103" t="s">
        <v>206</v>
      </c>
      <c r="X16" s="103" t="s">
        <v>207</v>
      </c>
      <c r="Y16" s="103" t="s">
        <v>208</v>
      </c>
      <c r="Z16" s="103" t="s">
        <v>209</v>
      </c>
      <c r="AA16" s="103" t="s">
        <v>210</v>
      </c>
      <c r="AB16" s="103" t="s">
        <v>211</v>
      </c>
      <c r="AC16" s="103" t="s">
        <v>212</v>
      </c>
      <c r="AD16" s="103" t="s">
        <v>213</v>
      </c>
      <c r="AE16" s="103" t="s">
        <v>214</v>
      </c>
      <c r="AF16" s="103" t="s">
        <v>215</v>
      </c>
      <c r="AG16" s="103" t="s">
        <v>216</v>
      </c>
      <c r="AH16" s="103" t="s">
        <v>217</v>
      </c>
      <c r="AI16" s="103" t="s">
        <v>218</v>
      </c>
      <c r="AJ16" s="103" t="s">
        <v>219</v>
      </c>
      <c r="AK16" s="103" t="s">
        <v>220</v>
      </c>
      <c r="AL16" s="103" t="s">
        <v>221</v>
      </c>
      <c r="AM16" s="103" t="s">
        <v>222</v>
      </c>
      <c r="AN16" s="103" t="s">
        <v>223</v>
      </c>
      <c r="AO16" s="103" t="s">
        <v>224</v>
      </c>
      <c r="AP16" s="103" t="s">
        <v>225</v>
      </c>
      <c r="AQ16" s="103" t="s">
        <v>226</v>
      </c>
      <c r="AR16" s="12"/>
    </row>
    <row r="17" spans="2:44" ht="12.75" customHeight="1">
      <c r="B17" s="112" t="s">
        <v>9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04">
        <v>1301</v>
      </c>
      <c r="M17" s="104">
        <v>1302</v>
      </c>
      <c r="N17" s="104">
        <v>1303</v>
      </c>
      <c r="O17" s="104">
        <v>1304</v>
      </c>
      <c r="P17" s="104">
        <v>1305</v>
      </c>
      <c r="Q17" s="104">
        <v>1306</v>
      </c>
      <c r="R17" s="104">
        <v>1307</v>
      </c>
      <c r="S17" s="104">
        <v>1308</v>
      </c>
      <c r="T17" s="104">
        <v>1309</v>
      </c>
      <c r="U17" s="104">
        <v>1310</v>
      </c>
      <c r="V17" s="104">
        <v>1311</v>
      </c>
      <c r="W17" s="104">
        <v>1312</v>
      </c>
      <c r="X17" s="104">
        <v>1313</v>
      </c>
      <c r="Y17" s="104">
        <v>1314</v>
      </c>
      <c r="Z17" s="104">
        <v>1315</v>
      </c>
      <c r="AA17" s="104">
        <v>1316</v>
      </c>
      <c r="AB17" s="104">
        <v>1317</v>
      </c>
      <c r="AC17" s="104">
        <v>1318</v>
      </c>
      <c r="AD17" s="104">
        <v>1319</v>
      </c>
      <c r="AE17" s="104">
        <v>1320</v>
      </c>
      <c r="AF17" s="104">
        <v>1321</v>
      </c>
      <c r="AG17" s="104">
        <v>1322</v>
      </c>
      <c r="AH17" s="104">
        <v>1323</v>
      </c>
      <c r="AI17" s="104">
        <v>1324</v>
      </c>
      <c r="AJ17" s="104">
        <v>1325</v>
      </c>
      <c r="AK17" s="104">
        <v>1326</v>
      </c>
      <c r="AL17" s="104">
        <v>1327</v>
      </c>
      <c r="AM17" s="104">
        <v>1328</v>
      </c>
      <c r="AN17" s="104">
        <v>1329</v>
      </c>
      <c r="AO17" s="104">
        <v>1330</v>
      </c>
      <c r="AP17" s="104">
        <v>1331</v>
      </c>
      <c r="AQ17" s="104">
        <v>13</v>
      </c>
      <c r="AR17" s="12"/>
    </row>
    <row r="18" spans="1:44" ht="12.75" customHeight="1">
      <c r="A18" s="5"/>
      <c r="B18" s="28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6"/>
      <c r="AL18" s="31"/>
      <c r="AM18" s="31"/>
      <c r="AN18" s="31"/>
      <c r="AO18" s="31"/>
      <c r="AP18" s="31"/>
      <c r="AQ18" s="31"/>
      <c r="AR18" s="12"/>
    </row>
    <row r="19" spans="1:44" ht="12.75" customHeight="1">
      <c r="A19" s="5"/>
      <c r="B19" s="107" t="s">
        <v>176</v>
      </c>
      <c r="C19" s="107"/>
      <c r="D19" s="107"/>
      <c r="E19" s="107"/>
      <c r="F19" s="107"/>
      <c r="G19" s="107"/>
      <c r="H19" s="107"/>
      <c r="I19" s="107"/>
      <c r="J19" s="10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0"/>
      <c r="AR19" s="12"/>
    </row>
    <row r="20" spans="1:44" s="7" customFormat="1" ht="12.75">
      <c r="A20" s="6"/>
      <c r="B20" s="109" t="s">
        <v>138</v>
      </c>
      <c r="C20" s="109"/>
      <c r="D20" s="109"/>
      <c r="E20" s="109"/>
      <c r="F20" s="109"/>
      <c r="G20" s="109"/>
      <c r="H20" s="109"/>
      <c r="I20" s="109"/>
      <c r="J20" s="109"/>
      <c r="K20" s="41" t="s">
        <v>177</v>
      </c>
      <c r="L20" s="42">
        <v>298</v>
      </c>
      <c r="M20" s="42">
        <v>29</v>
      </c>
      <c r="N20" s="42">
        <v>41</v>
      </c>
      <c r="O20" s="42">
        <v>8</v>
      </c>
      <c r="P20" s="42">
        <v>3</v>
      </c>
      <c r="Q20" s="42">
        <v>3</v>
      </c>
      <c r="R20" s="42"/>
      <c r="S20" s="42">
        <v>6</v>
      </c>
      <c r="T20" s="42">
        <v>2</v>
      </c>
      <c r="U20" s="42">
        <v>17</v>
      </c>
      <c r="V20" s="42">
        <v>217</v>
      </c>
      <c r="W20" s="42">
        <v>20</v>
      </c>
      <c r="X20" s="42">
        <v>0</v>
      </c>
      <c r="Y20" s="42"/>
      <c r="Z20" s="42">
        <v>5</v>
      </c>
      <c r="AA20" s="42">
        <v>2</v>
      </c>
      <c r="AB20" s="42"/>
      <c r="AC20" s="42">
        <v>13</v>
      </c>
      <c r="AD20" s="42">
        <v>2</v>
      </c>
      <c r="AE20" s="42"/>
      <c r="AF20" s="102"/>
      <c r="AG20" s="102">
        <v>11</v>
      </c>
      <c r="AH20" s="102">
        <v>4</v>
      </c>
      <c r="AI20" s="102"/>
      <c r="AJ20" s="102">
        <v>3</v>
      </c>
      <c r="AK20" s="102">
        <v>20</v>
      </c>
      <c r="AL20" s="102">
        <v>5</v>
      </c>
      <c r="AM20" s="102">
        <v>1</v>
      </c>
      <c r="AN20" s="102">
        <v>3</v>
      </c>
      <c r="AO20" s="102"/>
      <c r="AP20" s="102">
        <v>0</v>
      </c>
      <c r="AQ20" s="42">
        <f>SUM(L20:AP20)</f>
        <v>713</v>
      </c>
      <c r="AR20" s="34"/>
    </row>
    <row r="21" spans="1:44" s="7" customFormat="1" ht="12.75">
      <c r="A21" s="6"/>
      <c r="B21" s="109" t="s">
        <v>178</v>
      </c>
      <c r="C21" s="109"/>
      <c r="D21" s="109"/>
      <c r="E21" s="109"/>
      <c r="F21" s="109"/>
      <c r="G21" s="109"/>
      <c r="H21" s="109"/>
      <c r="I21" s="109"/>
      <c r="J21" s="109"/>
      <c r="K21" s="41" t="s">
        <v>179</v>
      </c>
      <c r="L21" s="42">
        <v>1858</v>
      </c>
      <c r="M21" s="42">
        <v>207</v>
      </c>
      <c r="N21" s="42">
        <v>168</v>
      </c>
      <c r="O21" s="42">
        <v>27</v>
      </c>
      <c r="P21" s="42">
        <v>8</v>
      </c>
      <c r="Q21" s="42">
        <v>14</v>
      </c>
      <c r="R21" s="42"/>
      <c r="S21" s="42">
        <v>25</v>
      </c>
      <c r="T21" s="42">
        <v>11</v>
      </c>
      <c r="U21" s="42">
        <v>64</v>
      </c>
      <c r="V21" s="42">
        <v>621</v>
      </c>
      <c r="W21" s="42">
        <v>73</v>
      </c>
      <c r="X21" s="42">
        <v>0</v>
      </c>
      <c r="Y21" s="42"/>
      <c r="Z21" s="42">
        <v>23</v>
      </c>
      <c r="AA21" s="42">
        <v>3</v>
      </c>
      <c r="AB21" s="42"/>
      <c r="AC21" s="42">
        <v>3</v>
      </c>
      <c r="AD21" s="42">
        <v>95</v>
      </c>
      <c r="AE21" s="42"/>
      <c r="AF21" s="102"/>
      <c r="AG21" s="102">
        <v>46</v>
      </c>
      <c r="AH21" s="102">
        <v>10</v>
      </c>
      <c r="AI21" s="102"/>
      <c r="AJ21" s="102">
        <v>12</v>
      </c>
      <c r="AK21" s="102">
        <v>114</v>
      </c>
      <c r="AL21" s="102">
        <v>15</v>
      </c>
      <c r="AM21" s="102">
        <v>1</v>
      </c>
      <c r="AN21" s="102">
        <v>15</v>
      </c>
      <c r="AO21" s="102"/>
      <c r="AP21" s="102">
        <v>0</v>
      </c>
      <c r="AQ21" s="42">
        <f>SUM(L21:AP21)</f>
        <v>3413</v>
      </c>
      <c r="AR21" s="34"/>
    </row>
    <row r="22" spans="1:44" s="7" customFormat="1" ht="12.75">
      <c r="A22" s="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99"/>
      <c r="AL22" s="99"/>
      <c r="AM22" s="99"/>
      <c r="AN22" s="99"/>
      <c r="AO22" s="99"/>
      <c r="AP22" s="99"/>
      <c r="AQ22" s="46"/>
      <c r="AR22" s="34"/>
    </row>
    <row r="23" spans="1:44" s="7" customFormat="1" ht="12.75">
      <c r="A23" s="6"/>
      <c r="B23" s="107" t="s">
        <v>180</v>
      </c>
      <c r="C23" s="107"/>
      <c r="D23" s="107"/>
      <c r="E23" s="107"/>
      <c r="F23" s="107"/>
      <c r="G23" s="107"/>
      <c r="H23" s="107"/>
      <c r="I23" s="107"/>
      <c r="J23" s="108"/>
      <c r="K23" s="38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34"/>
    </row>
    <row r="24" spans="1:44" s="7" customFormat="1" ht="12.75">
      <c r="A24" s="6"/>
      <c r="B24" s="109" t="s">
        <v>138</v>
      </c>
      <c r="C24" s="109"/>
      <c r="D24" s="109"/>
      <c r="E24" s="109"/>
      <c r="F24" s="109"/>
      <c r="G24" s="109"/>
      <c r="H24" s="109"/>
      <c r="I24" s="109"/>
      <c r="J24" s="109"/>
      <c r="K24" s="41" t="s">
        <v>181</v>
      </c>
      <c r="L24" s="42">
        <v>19</v>
      </c>
      <c r="M24" s="42">
        <v>6</v>
      </c>
      <c r="N24" s="42">
        <v>0</v>
      </c>
      <c r="O24" s="42">
        <v>0</v>
      </c>
      <c r="P24" s="42">
        <v>6</v>
      </c>
      <c r="Q24" s="42">
        <v>2</v>
      </c>
      <c r="R24" s="42"/>
      <c r="S24" s="42">
        <v>0</v>
      </c>
      <c r="T24" s="42">
        <v>1</v>
      </c>
      <c r="U24" s="42">
        <v>2</v>
      </c>
      <c r="V24" s="42">
        <v>17</v>
      </c>
      <c r="W24" s="42">
        <v>12</v>
      </c>
      <c r="X24" s="42">
        <v>2</v>
      </c>
      <c r="Y24" s="42"/>
      <c r="Z24" s="42">
        <v>1</v>
      </c>
      <c r="AA24" s="102">
        <v>0</v>
      </c>
      <c r="AB24" s="102"/>
      <c r="AC24" s="102">
        <v>6</v>
      </c>
      <c r="AD24" s="102">
        <v>5</v>
      </c>
      <c r="AE24" s="102"/>
      <c r="AF24" s="102"/>
      <c r="AG24" s="42">
        <v>8</v>
      </c>
      <c r="AH24" s="42">
        <v>0</v>
      </c>
      <c r="AI24" s="102"/>
      <c r="AJ24" s="42">
        <v>2</v>
      </c>
      <c r="AK24" s="102">
        <v>2</v>
      </c>
      <c r="AL24" s="102">
        <v>4</v>
      </c>
      <c r="AM24" s="102">
        <v>0</v>
      </c>
      <c r="AN24" s="102">
        <v>0</v>
      </c>
      <c r="AO24" s="102"/>
      <c r="AP24" s="102">
        <v>1</v>
      </c>
      <c r="AQ24" s="42">
        <f>SUM(L24:AP24)</f>
        <v>96</v>
      </c>
      <c r="AR24" s="34"/>
    </row>
    <row r="25" spans="1:44" s="7" customFormat="1" ht="12.75">
      <c r="A25" s="6"/>
      <c r="B25" s="109" t="s">
        <v>182</v>
      </c>
      <c r="C25" s="109"/>
      <c r="D25" s="109"/>
      <c r="E25" s="109"/>
      <c r="F25" s="109"/>
      <c r="G25" s="109"/>
      <c r="H25" s="109"/>
      <c r="I25" s="109"/>
      <c r="J25" s="109"/>
      <c r="K25" s="41" t="s">
        <v>183</v>
      </c>
      <c r="L25" s="42">
        <v>51</v>
      </c>
      <c r="M25" s="42">
        <v>6</v>
      </c>
      <c r="N25" s="42">
        <v>0</v>
      </c>
      <c r="O25" s="42">
        <v>0</v>
      </c>
      <c r="P25" s="42">
        <v>14</v>
      </c>
      <c r="Q25" s="42">
        <v>7</v>
      </c>
      <c r="R25" s="42"/>
      <c r="S25" s="42">
        <v>0</v>
      </c>
      <c r="T25" s="42">
        <v>2</v>
      </c>
      <c r="U25" s="42">
        <v>2</v>
      </c>
      <c r="V25" s="42">
        <v>42</v>
      </c>
      <c r="W25" s="42">
        <v>13</v>
      </c>
      <c r="X25" s="42">
        <v>3</v>
      </c>
      <c r="Y25" s="42"/>
      <c r="Z25" s="42">
        <v>1</v>
      </c>
      <c r="AA25" s="102">
        <v>0</v>
      </c>
      <c r="AB25" s="102"/>
      <c r="AC25" s="102">
        <v>121</v>
      </c>
      <c r="AD25" s="102">
        <v>5</v>
      </c>
      <c r="AE25" s="102"/>
      <c r="AF25" s="102"/>
      <c r="AG25" s="42">
        <v>20</v>
      </c>
      <c r="AH25" s="42">
        <v>0</v>
      </c>
      <c r="AI25" s="102"/>
      <c r="AJ25" s="42">
        <v>10</v>
      </c>
      <c r="AK25" s="102">
        <v>2</v>
      </c>
      <c r="AL25" s="102">
        <v>6</v>
      </c>
      <c r="AM25" s="102">
        <v>0</v>
      </c>
      <c r="AN25" s="102">
        <v>0</v>
      </c>
      <c r="AO25" s="102"/>
      <c r="AP25" s="102">
        <v>1</v>
      </c>
      <c r="AQ25" s="42">
        <f>SUM(L25:AP25)</f>
        <v>306</v>
      </c>
      <c r="AR25" s="34"/>
    </row>
    <row r="26" spans="1:44" ht="12.75">
      <c r="A26" s="5"/>
      <c r="B26" s="43"/>
      <c r="C26" s="49"/>
      <c r="D26" s="49"/>
      <c r="E26" s="49"/>
      <c r="F26" s="49"/>
      <c r="G26" s="49"/>
      <c r="H26" s="49"/>
      <c r="I26" s="49"/>
      <c r="J26" s="49"/>
      <c r="K26" s="49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99"/>
      <c r="AL26" s="99"/>
      <c r="AM26" s="99"/>
      <c r="AN26" s="99"/>
      <c r="AO26" s="99"/>
      <c r="AP26" s="99"/>
      <c r="AQ26" s="46"/>
      <c r="AR26" s="35"/>
    </row>
    <row r="27" spans="1:44" ht="12.75">
      <c r="A27" s="5"/>
      <c r="B27" s="107" t="s">
        <v>184</v>
      </c>
      <c r="C27" s="107"/>
      <c r="D27" s="107"/>
      <c r="E27" s="107"/>
      <c r="F27" s="107"/>
      <c r="G27" s="107"/>
      <c r="H27" s="107"/>
      <c r="I27" s="107"/>
      <c r="J27" s="108"/>
      <c r="K27" s="38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  <c r="AR27" s="35"/>
    </row>
    <row r="28" spans="1:44" ht="12.75">
      <c r="A28" s="5"/>
      <c r="B28" s="109" t="s">
        <v>138</v>
      </c>
      <c r="C28" s="109"/>
      <c r="D28" s="109"/>
      <c r="E28" s="109"/>
      <c r="F28" s="109"/>
      <c r="G28" s="109"/>
      <c r="H28" s="109"/>
      <c r="I28" s="109"/>
      <c r="J28" s="109"/>
      <c r="K28" s="41" t="s">
        <v>185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/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/>
      <c r="Z28" s="42">
        <v>0</v>
      </c>
      <c r="AA28" s="42">
        <v>0</v>
      </c>
      <c r="AB28" s="42"/>
      <c r="AC28" s="42">
        <v>0</v>
      </c>
      <c r="AD28" s="42">
        <v>0</v>
      </c>
      <c r="AE28" s="42"/>
      <c r="AF28" s="42"/>
      <c r="AG28" s="42">
        <v>0</v>
      </c>
      <c r="AH28" s="42">
        <v>0</v>
      </c>
      <c r="AI28" s="42"/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/>
      <c r="AP28" s="42">
        <v>0</v>
      </c>
      <c r="AQ28" s="42">
        <f>SUM(L28:AP28)</f>
        <v>0</v>
      </c>
      <c r="AR28" s="35"/>
    </row>
    <row r="29" spans="1:44" ht="12.75">
      <c r="A29" s="5"/>
      <c r="B29" s="109" t="s">
        <v>186</v>
      </c>
      <c r="C29" s="109"/>
      <c r="D29" s="109"/>
      <c r="E29" s="109"/>
      <c r="F29" s="109"/>
      <c r="G29" s="109"/>
      <c r="H29" s="109"/>
      <c r="I29" s="109"/>
      <c r="J29" s="109"/>
      <c r="K29" s="41" t="s">
        <v>187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/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/>
      <c r="Z29" s="42">
        <v>0</v>
      </c>
      <c r="AA29" s="42">
        <v>0</v>
      </c>
      <c r="AB29" s="42"/>
      <c r="AC29" s="42">
        <v>0</v>
      </c>
      <c r="AD29" s="42">
        <v>0</v>
      </c>
      <c r="AE29" s="42"/>
      <c r="AF29" s="42"/>
      <c r="AG29" s="42">
        <v>0</v>
      </c>
      <c r="AH29" s="42">
        <v>0</v>
      </c>
      <c r="AI29" s="42"/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/>
      <c r="AP29" s="42">
        <v>0</v>
      </c>
      <c r="AQ29" s="42">
        <f>SUM(L29:AP29)</f>
        <v>0</v>
      </c>
      <c r="AR29" s="35"/>
    </row>
    <row r="30" spans="1:44" ht="12.75">
      <c r="A30" s="5"/>
      <c r="B30" s="125"/>
      <c r="C30" s="126"/>
      <c r="D30" s="126"/>
      <c r="E30" s="126"/>
      <c r="F30" s="126"/>
      <c r="G30" s="126"/>
      <c r="H30" s="126"/>
      <c r="I30" s="126"/>
      <c r="J30" s="126"/>
      <c r="K30" s="86"/>
      <c r="L30" s="87"/>
      <c r="M30" s="87"/>
      <c r="N30" s="88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  <c r="AL30" s="88"/>
      <c r="AM30" s="88"/>
      <c r="AN30" s="88"/>
      <c r="AO30" s="88"/>
      <c r="AP30" s="88"/>
      <c r="AQ30" s="89"/>
      <c r="AR30" s="12"/>
    </row>
    <row r="31" spans="1:44" ht="13.5" customHeight="1">
      <c r="A31" s="5"/>
      <c r="B31" s="111" t="s">
        <v>135</v>
      </c>
      <c r="C31" s="111"/>
      <c r="D31" s="111"/>
      <c r="E31" s="111"/>
      <c r="F31" s="111"/>
      <c r="G31" s="111"/>
      <c r="H31" s="111"/>
      <c r="I31" s="111"/>
      <c r="J31" s="111"/>
      <c r="K31" s="52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2"/>
      <c r="AR31" s="12"/>
    </row>
    <row r="32" spans="1:44" ht="12.75" customHeight="1">
      <c r="A32" s="5"/>
      <c r="B32" s="110" t="s">
        <v>188</v>
      </c>
      <c r="C32" s="110"/>
      <c r="D32" s="110"/>
      <c r="E32" s="110"/>
      <c r="F32" s="110"/>
      <c r="G32" s="110"/>
      <c r="H32" s="110"/>
      <c r="I32" s="110"/>
      <c r="J32" s="110"/>
      <c r="K32" s="41" t="s">
        <v>189</v>
      </c>
      <c r="L32" s="93">
        <f aca="true" t="shared" si="0" ref="L32:R33">L20+L24</f>
        <v>317</v>
      </c>
      <c r="M32" s="93">
        <f t="shared" si="0"/>
        <v>35</v>
      </c>
      <c r="N32" s="93">
        <f t="shared" si="0"/>
        <v>41</v>
      </c>
      <c r="O32" s="93">
        <f t="shared" si="0"/>
        <v>8</v>
      </c>
      <c r="P32" s="93">
        <f t="shared" si="0"/>
        <v>9</v>
      </c>
      <c r="Q32" s="93">
        <f t="shared" si="0"/>
        <v>5</v>
      </c>
      <c r="R32" s="93">
        <f t="shared" si="0"/>
        <v>0</v>
      </c>
      <c r="S32" s="93">
        <f aca="true" t="shared" si="1" ref="S32:AQ32">S20+S24</f>
        <v>6</v>
      </c>
      <c r="T32" s="93">
        <f t="shared" si="1"/>
        <v>3</v>
      </c>
      <c r="U32" s="93">
        <f t="shared" si="1"/>
        <v>19</v>
      </c>
      <c r="V32" s="93">
        <f t="shared" si="1"/>
        <v>234</v>
      </c>
      <c r="W32" s="93">
        <f t="shared" si="1"/>
        <v>32</v>
      </c>
      <c r="X32" s="93">
        <f t="shared" si="1"/>
        <v>2</v>
      </c>
      <c r="Y32" s="93">
        <f t="shared" si="1"/>
        <v>0</v>
      </c>
      <c r="Z32" s="93">
        <f t="shared" si="1"/>
        <v>6</v>
      </c>
      <c r="AA32" s="93">
        <f t="shared" si="1"/>
        <v>2</v>
      </c>
      <c r="AB32" s="93">
        <f t="shared" si="1"/>
        <v>0</v>
      </c>
      <c r="AC32" s="93">
        <f t="shared" si="1"/>
        <v>19</v>
      </c>
      <c r="AD32" s="93">
        <f t="shared" si="1"/>
        <v>7</v>
      </c>
      <c r="AE32" s="93">
        <f t="shared" si="1"/>
        <v>0</v>
      </c>
      <c r="AF32" s="93">
        <f t="shared" si="1"/>
        <v>0</v>
      </c>
      <c r="AG32" s="93">
        <f t="shared" si="1"/>
        <v>19</v>
      </c>
      <c r="AH32" s="93">
        <f t="shared" si="1"/>
        <v>4</v>
      </c>
      <c r="AI32" s="93">
        <f t="shared" si="1"/>
        <v>0</v>
      </c>
      <c r="AJ32" s="93">
        <f t="shared" si="1"/>
        <v>5</v>
      </c>
      <c r="AK32" s="93">
        <f t="shared" si="1"/>
        <v>22</v>
      </c>
      <c r="AL32" s="93">
        <f t="shared" si="1"/>
        <v>9</v>
      </c>
      <c r="AM32" s="93">
        <f t="shared" si="1"/>
        <v>1</v>
      </c>
      <c r="AN32" s="93">
        <f t="shared" si="1"/>
        <v>3</v>
      </c>
      <c r="AO32" s="93">
        <f t="shared" si="1"/>
        <v>0</v>
      </c>
      <c r="AP32" s="93">
        <f t="shared" si="1"/>
        <v>1</v>
      </c>
      <c r="AQ32" s="93">
        <f t="shared" si="1"/>
        <v>809</v>
      </c>
      <c r="AR32" s="12"/>
    </row>
    <row r="33" spans="1:44" ht="13.5" customHeight="1">
      <c r="A33" s="5"/>
      <c r="B33" s="110" t="s">
        <v>190</v>
      </c>
      <c r="C33" s="110"/>
      <c r="D33" s="110"/>
      <c r="E33" s="110"/>
      <c r="F33" s="110"/>
      <c r="G33" s="110"/>
      <c r="H33" s="110"/>
      <c r="I33" s="110"/>
      <c r="J33" s="110"/>
      <c r="K33" s="41" t="s">
        <v>191</v>
      </c>
      <c r="L33" s="93">
        <f t="shared" si="0"/>
        <v>1909</v>
      </c>
      <c r="M33" s="93">
        <f t="shared" si="0"/>
        <v>213</v>
      </c>
      <c r="N33" s="93">
        <f t="shared" si="0"/>
        <v>168</v>
      </c>
      <c r="O33" s="93">
        <f t="shared" si="0"/>
        <v>27</v>
      </c>
      <c r="P33" s="93">
        <f t="shared" si="0"/>
        <v>22</v>
      </c>
      <c r="Q33" s="93">
        <f t="shared" si="0"/>
        <v>21</v>
      </c>
      <c r="R33" s="93">
        <f t="shared" si="0"/>
        <v>0</v>
      </c>
      <c r="S33" s="93">
        <f aca="true" t="shared" si="2" ref="S33:AQ33">S21+S25</f>
        <v>25</v>
      </c>
      <c r="T33" s="93">
        <f t="shared" si="2"/>
        <v>13</v>
      </c>
      <c r="U33" s="93">
        <f t="shared" si="2"/>
        <v>66</v>
      </c>
      <c r="V33" s="93">
        <f t="shared" si="2"/>
        <v>663</v>
      </c>
      <c r="W33" s="93">
        <f t="shared" si="2"/>
        <v>86</v>
      </c>
      <c r="X33" s="93">
        <f t="shared" si="2"/>
        <v>3</v>
      </c>
      <c r="Y33" s="93">
        <f t="shared" si="2"/>
        <v>0</v>
      </c>
      <c r="Z33" s="93">
        <f t="shared" si="2"/>
        <v>24</v>
      </c>
      <c r="AA33" s="93">
        <f t="shared" si="2"/>
        <v>3</v>
      </c>
      <c r="AB33" s="93">
        <f t="shared" si="2"/>
        <v>0</v>
      </c>
      <c r="AC33" s="93">
        <f t="shared" si="2"/>
        <v>124</v>
      </c>
      <c r="AD33" s="93">
        <f t="shared" si="2"/>
        <v>100</v>
      </c>
      <c r="AE33" s="93">
        <f t="shared" si="2"/>
        <v>0</v>
      </c>
      <c r="AF33" s="93">
        <f t="shared" si="2"/>
        <v>0</v>
      </c>
      <c r="AG33" s="93">
        <f t="shared" si="2"/>
        <v>66</v>
      </c>
      <c r="AH33" s="93">
        <f t="shared" si="2"/>
        <v>10</v>
      </c>
      <c r="AI33" s="93">
        <f t="shared" si="2"/>
        <v>0</v>
      </c>
      <c r="AJ33" s="93">
        <f t="shared" si="2"/>
        <v>22</v>
      </c>
      <c r="AK33" s="93">
        <f t="shared" si="2"/>
        <v>116</v>
      </c>
      <c r="AL33" s="93">
        <f t="shared" si="2"/>
        <v>21</v>
      </c>
      <c r="AM33" s="93">
        <f t="shared" si="2"/>
        <v>1</v>
      </c>
      <c r="AN33" s="93">
        <f t="shared" si="2"/>
        <v>15</v>
      </c>
      <c r="AO33" s="93">
        <f t="shared" si="2"/>
        <v>0</v>
      </c>
      <c r="AP33" s="93">
        <f t="shared" si="2"/>
        <v>1</v>
      </c>
      <c r="AQ33" s="93">
        <f t="shared" si="2"/>
        <v>3719</v>
      </c>
      <c r="AR33" s="12"/>
    </row>
    <row r="34" spans="38:44" ht="12.75">
      <c r="AL34" s="12"/>
      <c r="AM34" s="12"/>
      <c r="AN34" s="12"/>
      <c r="AO34" s="12"/>
      <c r="AP34" s="12"/>
      <c r="AQ34" s="12"/>
      <c r="AR34" s="12"/>
    </row>
    <row r="35" spans="1:44" ht="12.75" customHeight="1">
      <c r="A35" s="5"/>
      <c r="B35" s="16" t="s">
        <v>192</v>
      </c>
      <c r="C35" s="12"/>
      <c r="D35" s="12"/>
      <c r="E35" s="12"/>
      <c r="F35" s="12"/>
      <c r="G35" s="12"/>
      <c r="H35" s="12"/>
      <c r="I35" s="12"/>
      <c r="J35" s="12"/>
      <c r="K35" s="1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2"/>
      <c r="AM35" s="32"/>
      <c r="AN35" s="32"/>
      <c r="AO35" s="32"/>
      <c r="AP35" s="32"/>
      <c r="AQ35" s="32"/>
      <c r="AR35" s="12"/>
    </row>
    <row r="36" spans="1:44" ht="12.75" customHeight="1">
      <c r="A36" s="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2"/>
      <c r="AM36" s="32"/>
      <c r="AN36" s="32"/>
      <c r="AO36" s="32"/>
      <c r="AP36" s="32"/>
      <c r="AQ36" s="32"/>
      <c r="AR36" s="12"/>
    </row>
    <row r="37" spans="1:44" ht="12.75" customHeight="1">
      <c r="A37" s="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32"/>
      <c r="AM37" s="32"/>
      <c r="AN37" s="32"/>
      <c r="AO37" s="32"/>
      <c r="AP37" s="32"/>
      <c r="AQ37" s="32"/>
      <c r="AR37" s="12"/>
    </row>
    <row r="38" spans="1:43" ht="12.7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  <c r="AM38" s="15"/>
      <c r="AN38" s="15"/>
      <c r="AO38" s="15"/>
      <c r="AP38" s="15"/>
      <c r="AQ38" s="15"/>
    </row>
    <row r="39" spans="1:43" ht="12.7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5"/>
      <c r="AM39" s="15"/>
      <c r="AN39" s="15"/>
      <c r="AO39" s="15"/>
      <c r="AP39" s="15"/>
      <c r="AQ39" s="15"/>
    </row>
    <row r="40" spans="1:43" ht="12.7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5"/>
      <c r="AM40" s="15"/>
      <c r="AN40" s="15"/>
      <c r="AO40" s="15"/>
      <c r="AP40" s="15"/>
      <c r="AQ40" s="15"/>
    </row>
    <row r="41" spans="1:43" ht="12.75">
      <c r="A41" s="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5"/>
      <c r="AM41" s="15"/>
      <c r="AN41" s="15"/>
      <c r="AO41" s="15"/>
      <c r="AP41" s="15"/>
      <c r="AQ41" s="15"/>
    </row>
    <row r="42" spans="1:43" ht="12.75">
      <c r="A42" s="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5"/>
      <c r="AM42" s="15"/>
      <c r="AN42" s="15"/>
      <c r="AO42" s="15"/>
      <c r="AP42" s="15"/>
      <c r="AQ42" s="15"/>
    </row>
    <row r="43" spans="1:43" ht="12.75">
      <c r="A43" s="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5"/>
      <c r="AM43" s="15"/>
      <c r="AN43" s="15"/>
      <c r="AO43" s="15"/>
      <c r="AP43" s="15"/>
      <c r="AQ43" s="15"/>
    </row>
    <row r="44" spans="1:43" ht="12.75">
      <c r="A44" s="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5"/>
      <c r="AM44" s="15"/>
      <c r="AN44" s="15"/>
      <c r="AO44" s="15"/>
      <c r="AP44" s="15"/>
      <c r="AQ44" s="15"/>
    </row>
    <row r="45" spans="1:43" ht="12.75">
      <c r="A45" s="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5"/>
      <c r="AM45" s="15"/>
      <c r="AN45" s="15"/>
      <c r="AO45" s="15"/>
      <c r="AP45" s="15"/>
      <c r="AQ45" s="15"/>
    </row>
    <row r="46" spans="1:43" ht="12.75">
      <c r="A46" s="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5"/>
      <c r="AM46" s="15"/>
      <c r="AN46" s="15"/>
      <c r="AO46" s="15"/>
      <c r="AP46" s="15"/>
      <c r="AQ46" s="15"/>
    </row>
    <row r="47" spans="1:43" ht="12.7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  <c r="AM47" s="15"/>
      <c r="AN47" s="15"/>
      <c r="AO47" s="15"/>
      <c r="AP47" s="15"/>
      <c r="AQ47" s="15"/>
    </row>
    <row r="48" spans="1:43" ht="12.75">
      <c r="A48" s="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5"/>
      <c r="AM48" s="15"/>
      <c r="AN48" s="15"/>
      <c r="AO48" s="15"/>
      <c r="AP48" s="15"/>
      <c r="AQ48" s="15"/>
    </row>
    <row r="49" spans="1:43" ht="12.75">
      <c r="A49" s="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5"/>
      <c r="AM49" s="15"/>
      <c r="AN49" s="15"/>
      <c r="AO49" s="15"/>
      <c r="AP49" s="15"/>
      <c r="AQ49" s="15"/>
    </row>
    <row r="50" spans="1:43" ht="12.75">
      <c r="A50" s="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5"/>
      <c r="AM50" s="15"/>
      <c r="AN50" s="15"/>
      <c r="AO50" s="15"/>
      <c r="AP50" s="15"/>
      <c r="AQ50" s="15"/>
    </row>
    <row r="51" spans="1:43" ht="12.75">
      <c r="A51" s="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5"/>
      <c r="AM51" s="15"/>
      <c r="AN51" s="15"/>
      <c r="AO51" s="15"/>
      <c r="AP51" s="15"/>
      <c r="AQ51" s="15"/>
    </row>
    <row r="52" spans="1:43" ht="12.75">
      <c r="A52" s="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  <c r="AM52" s="15"/>
      <c r="AN52" s="15"/>
      <c r="AO52" s="15"/>
      <c r="AP52" s="15"/>
      <c r="AQ52" s="15"/>
    </row>
    <row r="53" spans="1:43" ht="12.75">
      <c r="A53" s="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5"/>
      <c r="AM53" s="15"/>
      <c r="AN53" s="15"/>
      <c r="AO53" s="15"/>
      <c r="AP53" s="15"/>
      <c r="AQ53" s="15"/>
    </row>
    <row r="54" spans="1:43" ht="12.75">
      <c r="A54" s="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/>
      <c r="AM54" s="15"/>
      <c r="AN54" s="15"/>
      <c r="AO54" s="15"/>
      <c r="AP54" s="15"/>
      <c r="AQ54" s="15"/>
    </row>
    <row r="55" spans="1:37" ht="12.75">
      <c r="A55" s="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2.75">
      <c r="A56" s="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2.75">
      <c r="A57" s="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2.75">
      <c r="A58" s="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2.75">
      <c r="A59" s="5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2.75">
      <c r="A60" s="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2.75">
      <c r="A61" s="5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2.75">
      <c r="A62" s="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2.75">
      <c r="A63" s="5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2.75">
      <c r="A64" s="5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2.75">
      <c r="A65" s="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2.75">
      <c r="A66" s="5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2.75">
      <c r="A67" s="5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2.75">
      <c r="A68" s="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2.7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2.75">
      <c r="A70" s="5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2.75">
      <c r="A71" s="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2.75">
      <c r="A72" s="5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2.75">
      <c r="A73" s="5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2.75">
      <c r="A74" s="5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2.75">
      <c r="A75" s="5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2.75">
      <c r="A76" s="5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2.75">
      <c r="A77" s="5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2.75">
      <c r="A78" s="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2.75">
      <c r="A80" s="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2.75">
      <c r="A81" s="5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2.75">
      <c r="A82" s="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2.75">
      <c r="A83" s="5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2.75">
      <c r="A84" s="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2.75">
      <c r="A85" s="5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2.75">
      <c r="A86" s="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2.75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2.75">
      <c r="A88" s="5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2.75">
      <c r="A89" s="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2.75">
      <c r="A90" s="5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2.75">
      <c r="A91" s="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2.75">
      <c r="A92" s="5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2.75">
      <c r="A93" s="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2.75">
      <c r="A94" s="5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2.75">
      <c r="A95" s="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2.75">
      <c r="A96" s="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2.75">
      <c r="A97" s="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2.75">
      <c r="A98" s="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2.75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12.75">
      <c r="A100" s="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12.75">
      <c r="A101" s="5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12.75">
      <c r="A102" s="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12.75">
      <c r="A103" s="5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2.75">
      <c r="A104" s="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2.75">
      <c r="A105" s="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2.75">
      <c r="A106" s="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2.75">
      <c r="A107" s="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2.75">
      <c r="A108" s="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2.75">
      <c r="A109" s="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2.75">
      <c r="A110" s="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2.75">
      <c r="A111" s="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2.75">
      <c r="A112" s="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2.75">
      <c r="A113" s="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2.75">
      <c r="A114" s="5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  <row r="115" spans="1:37" ht="12.75">
      <c r="A115" s="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</row>
    <row r="116" spans="1:37" ht="12.75">
      <c r="A116" s="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1:37" ht="12.75">
      <c r="A117" s="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1:37" ht="12.75">
      <c r="A118" s="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1:37" ht="12.75">
      <c r="A119" s="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1:37" ht="12.75">
      <c r="A120" s="5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1:37" ht="12.75">
      <c r="A121" s="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1:37" ht="12.75">
      <c r="A122" s="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1:37" ht="12.75">
      <c r="A123" s="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1:37" ht="12.75">
      <c r="A124" s="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1:37" ht="12.75">
      <c r="A125" s="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1:37" ht="12.75">
      <c r="A126" s="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1:37" ht="12.75">
      <c r="A127" s="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1:37" ht="12.75">
      <c r="A128" s="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1:37" ht="12.75">
      <c r="A129" s="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1:37" ht="12.75">
      <c r="A130" s="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1" spans="1:37" ht="12.75">
      <c r="A131" s="5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</row>
    <row r="132" spans="1:37" ht="12.75">
      <c r="A132" s="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</row>
    <row r="133" spans="1:37" ht="12.75">
      <c r="A133" s="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</row>
    <row r="134" spans="1:37" ht="12.75">
      <c r="A134" s="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</row>
    <row r="135" spans="1:37" ht="12.75">
      <c r="A135" s="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ht="12.75">
      <c r="A136" s="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ht="12.75">
      <c r="A137" s="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ht="12.75">
      <c r="A138" s="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ht="12.75">
      <c r="A139" s="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ht="12.75">
      <c r="A140" s="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ht="12.75">
      <c r="A141" s="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ht="12.75">
      <c r="A142" s="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ht="12.75">
      <c r="A143" s="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ht="12.75">
      <c r="A144" s="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</row>
    <row r="145" spans="1:37" ht="12.75">
      <c r="A145" s="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</row>
    <row r="146" spans="1:37" ht="12.75">
      <c r="A146" s="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</row>
    <row r="147" spans="1:37" ht="12.75">
      <c r="A147" s="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</row>
    <row r="148" spans="1:37" ht="12.75">
      <c r="A148" s="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</row>
    <row r="149" spans="1:37" ht="12.75">
      <c r="A149" s="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ht="12.75">
      <c r="A150" s="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ht="12.75">
      <c r="A151" s="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ht="12.75">
      <c r="A152" s="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ht="12.75">
      <c r="A153" s="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ht="12.75">
      <c r="A154" s="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ht="12.75">
      <c r="A155" s="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ht="12.75">
      <c r="A156" s="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ht="12.75">
      <c r="A157" s="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2.75">
      <c r="A158" s="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2.75">
      <c r="A159" s="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ht="12.75">
      <c r="A160" s="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ht="12.75">
      <c r="A161" s="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ht="12.75">
      <c r="A162" s="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2.75">
      <c r="A163" s="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ht="12.75">
      <c r="A164" s="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ht="12.75">
      <c r="A165" s="5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ht="12.75">
      <c r="A166" s="5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ht="12.75">
      <c r="A167" s="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ht="12.75">
      <c r="A168" s="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ht="12.75">
      <c r="A169" s="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ht="12.75">
      <c r="A170" s="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2.75">
      <c r="A171" s="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</row>
    <row r="172" spans="1:37" ht="12.75">
      <c r="A172" s="5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</row>
    <row r="173" spans="1:37" ht="12.75">
      <c r="A173" s="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</row>
    <row r="174" spans="1:37" ht="12.75">
      <c r="A174" s="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</row>
    <row r="175" spans="1:37" ht="12.75">
      <c r="A175" s="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</row>
    <row r="176" spans="1:37" ht="12.75">
      <c r="A176" s="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</row>
    <row r="177" spans="1:37" ht="12.75">
      <c r="A177" s="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1:37" ht="12.75">
      <c r="A178" s="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1:37" ht="12.75">
      <c r="A179" s="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1:37" ht="12.75">
      <c r="A180" s="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1:37" ht="12.75">
      <c r="A181" s="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1:37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1:37" ht="12.75">
      <c r="A183" s="5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1:37" ht="12.75">
      <c r="A184" s="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1:37" ht="12.75">
      <c r="A185" s="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1:37" ht="12.75">
      <c r="A186" s="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1:37" ht="12.75">
      <c r="A187" s="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1:37" ht="12.75">
      <c r="A188" s="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1:37" ht="12.75">
      <c r="A189" s="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1:37" ht="12.75">
      <c r="A190" s="5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1:37" ht="12.75">
      <c r="A191" s="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1:37" ht="12.75">
      <c r="A192" s="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1:37" ht="12.75">
      <c r="A193" s="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1:37" ht="12.75">
      <c r="A194" s="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1:37" ht="12.75">
      <c r="A195" s="5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1:37" ht="12.75">
      <c r="A196" s="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1:37" ht="12.75">
      <c r="A197" s="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1:37" ht="12.75">
      <c r="A198" s="5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1:37" ht="12.75">
      <c r="A199" s="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2:11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2:11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2:11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2:11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2:11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2:11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2:11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2:11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2:11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2:11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2:11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2:11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2:11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2:11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</row>
  </sheetData>
  <mergeCells count="20"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  <mergeCell ref="B19:J19"/>
    <mergeCell ref="B20:J20"/>
    <mergeCell ref="B21:J21"/>
    <mergeCell ref="B23:J23"/>
    <mergeCell ref="A6:E6"/>
    <mergeCell ref="J11:L11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124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Son</cp:lastModifiedBy>
  <cp:lastPrinted>2007-10-29T21:38:01Z</cp:lastPrinted>
  <dcterms:created xsi:type="dcterms:W3CDTF">2006-09-04T21:37:26Z</dcterms:created>
  <dcterms:modified xsi:type="dcterms:W3CDTF">2007-10-29T21:38:09Z</dcterms:modified>
  <cp:category/>
  <cp:version/>
  <cp:contentType/>
  <cp:contentStatus/>
</cp:coreProperties>
</file>