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Tabla 21-12" sheetId="1" r:id="rId1"/>
    <sheet name="Hoja2" sheetId="2" r:id="rId2"/>
    <sheet name="Hoja3" sheetId="3" r:id="rId3"/>
  </sheets>
  <definedNames>
    <definedName name="_xlnm.Print_Area" localSheetId="0">'Tabla 21-12'!$A$1:$AQ$64</definedName>
  </definedNames>
  <calcPr fullCalcOnLoad="1"/>
</workbook>
</file>

<file path=xl/sharedStrings.xml><?xml version="1.0" encoding="utf-8"?>
<sst xmlns="http://schemas.openxmlformats.org/spreadsheetml/2006/main" count="110" uniqueCount="109">
  <si>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</si>
  <si>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</si>
  <si>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</si>
  <si>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</si>
  <si>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</si>
  <si>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</si>
  <si>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</si>
  <si>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Número de Viviendas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</si>
  <si>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</si>
  <si>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</si>
  <si>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</si>
  <si>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</si>
  <si>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</si>
  <si>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</si>
  <si>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</si>
  <si>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</si>
  <si>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</si>
  <si>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</si>
  <si>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</si>
  <si>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</si>
  <si>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</si>
  <si>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</si>
  <si>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</si>
  <si>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</si>
  <si>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</si>
  <si>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</si>
  <si>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San Cristóbal Cucho</t>
  </si>
  <si>
    <t>Sipacapa</t>
  </si>
  <si>
    <t>Esquipulas Palo Gordo</t>
  </si>
  <si>
    <t>Río Blanco</t>
  </si>
  <si>
    <t>San Lorenzo</t>
  </si>
  <si>
    <t>Código Departamento y Municipio</t>
  </si>
  <si>
    <t>Total de Viviendas</t>
  </si>
  <si>
    <t>Servicio de Agua</t>
  </si>
  <si>
    <t>Chorro uso exclusivo</t>
  </si>
  <si>
    <t>Chorro para varios hogares</t>
  </si>
  <si>
    <t>Chorro publico (fuera de hogar)</t>
  </si>
  <si>
    <t>Pozo</t>
  </si>
  <si>
    <t>Camión o tonel</t>
  </si>
  <si>
    <t>Río, Lago o Manantial</t>
  </si>
  <si>
    <t>otro tipo</t>
  </si>
  <si>
    <t>Servicio Sanitario</t>
  </si>
  <si>
    <t>Total de hogares que disponen de sevicio sanitario</t>
  </si>
  <si>
    <t>Total de hogares que no disponen de servicio sanitario</t>
  </si>
  <si>
    <t>Uso exclusivo conectado a red de drenaje</t>
  </si>
  <si>
    <t>Uso exclusivo conectado a fosa séptica</t>
  </si>
  <si>
    <t>Uso exclusivo excusado lavable</t>
  </si>
  <si>
    <t>Uso exclusivo letrina o pozo ciego</t>
  </si>
  <si>
    <t>Uso compartido conectado a red de drenaje</t>
  </si>
  <si>
    <t>Uso compartido conectado a fosa séptica</t>
  </si>
  <si>
    <t>Uso compartido excusado lavable</t>
  </si>
  <si>
    <t>Uso compartido letrina o pozo ciego</t>
  </si>
  <si>
    <t>Eliminación de Basura</t>
  </si>
  <si>
    <t>Servicio municipal</t>
  </si>
  <si>
    <t>Servicio privado</t>
  </si>
  <si>
    <t>La Queman</t>
  </si>
  <si>
    <t>Tiran en cualquier lugar</t>
  </si>
  <si>
    <t xml:space="preserve">Entierran  </t>
  </si>
  <si>
    <t>Otra forma</t>
  </si>
  <si>
    <t>San Rafael Pie de la Cuesta</t>
  </si>
  <si>
    <t>Indicador</t>
  </si>
  <si>
    <t>Porcentaje de hogares no conectados a red de distribución de agua</t>
  </si>
  <si>
    <t>Porcentaje de hogares sin servicio sanitario</t>
  </si>
  <si>
    <t>Porcentaje de hogares que utilizan servicio municipal o privado para eliminar basura</t>
  </si>
  <si>
    <t>Municipios del Departamento de San Marcos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</si>
  <si>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</si>
  <si>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</si>
  <si>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</si>
  <si>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21 - 12</t>
  </si>
  <si>
    <t>Porcentaje de hogares que no están conectados a la red de distribución de agua (pozo, camión o tonel, lago o manantial, otro tipo)</t>
  </si>
  <si>
    <t>Porcentaje de hogares que no disponen de servicio sanitario</t>
  </si>
  <si>
    <t>Porcentaje de hogares que utilizan servicio municipal o privado de eliminación de basura</t>
  </si>
  <si>
    <t>Viviendas clasificadas por tipo de servicio de agua, servicio sanitario y forma de eliminación de basura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</si>
  <si>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</si>
  <si>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</si>
  <si>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</si>
  <si>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</si>
  <si>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</si>
  <si>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</si>
  <si>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DEPT. SAN MARCOS</t>
  </si>
  <si>
    <t>Instituto Nacional de Estadística, XI Censo de Población y VI Habitación</t>
  </si>
  <si>
    <t>Ref. Código Campo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</si>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</sst>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 wrapText="1"/>
    </xf>
    <xf numFmtId="0" fontId="0" fillId="2" borderId="7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vertical="center" wrapText="1"/>
    </xf>
    <xf numFmtId="0" fontId="6" fillId="2" borderId="7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wrapText="1"/>
    </xf>
    <xf numFmtId="2" fontId="7" fillId="2" borderId="12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wrapText="1"/>
    </xf>
    <xf numFmtId="2" fontId="7" fillId="2" borderId="14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wrapText="1"/>
    </xf>
    <xf numFmtId="2" fontId="7" fillId="2" borderId="1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2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" fontId="3" fillId="3" borderId="7" xfId="0" applyNumberFormat="1" applyFont="1" applyFill="1" applyBorder="1" applyAlignment="1">
      <alignment wrapText="1"/>
    </xf>
    <xf numFmtId="16" fontId="3" fillId="3" borderId="1" xfId="0" applyNumberFormat="1" applyFont="1" applyFill="1" applyBorder="1" applyAlignment="1">
      <alignment wrapText="1"/>
    </xf>
    <xf numFmtId="16" fontId="3" fillId="3" borderId="4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A37">
      <selection activeCell="A8" sqref="A8:IV15"/>
    </sheetView>
  </sheetViews>
  <sheetFormatPr defaultColWidth="11.421875" defaultRowHeight="12.75"/>
  <cols>
    <col min="1" max="2" width="2.7109375" style="0" customWidth="1"/>
    <col min="3" max="3" width="4.7109375" style="0" customWidth="1"/>
    <col min="4" max="4" width="2.7109375" style="0" customWidth="1"/>
    <col min="5" max="5" width="3.8515625" style="0" customWidth="1"/>
    <col min="6" max="6" width="4.00390625" style="0" customWidth="1"/>
    <col min="7" max="7" width="5.57421875" style="0" customWidth="1"/>
    <col min="8" max="8" width="3.8515625" style="0" customWidth="1"/>
    <col min="9" max="9" width="3.7109375" style="0" customWidth="1"/>
    <col min="10" max="10" width="7.7109375" style="0" customWidth="1"/>
    <col min="11" max="11" width="14.0039062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40" width="10.7109375" style="0" customWidth="1"/>
    <col min="41" max="41" width="12.140625" style="0" customWidth="1"/>
    <col min="42" max="16384" width="2.7109375" style="0" customWidth="1"/>
  </cols>
  <sheetData>
    <row r="1" spans="1:16" s="14" customFormat="1" ht="12.75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41" s="15" customFormat="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s="15" customFormat="1" ht="12.75" customHeight="1">
      <c r="A3" s="25" t="s">
        <v>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15" customFormat="1" ht="12.75" customHeight="1">
      <c r="A4" s="25" t="s">
        <v>67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15" customFormat="1" ht="1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15" customFormat="1" ht="12.75" customHeight="1">
      <c r="A6" s="86" t="s">
        <v>1</v>
      </c>
      <c r="B6" s="87"/>
      <c r="C6" s="87"/>
      <c r="D6" s="87"/>
      <c r="E6" s="88"/>
      <c r="F6" s="16"/>
      <c r="I6" s="14"/>
      <c r="J6" s="89" t="s">
        <v>68</v>
      </c>
      <c r="K6" s="90"/>
      <c r="L6" s="9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="14" customFormat="1" ht="12"/>
    <row r="8" spans="1:19" s="14" customFormat="1" ht="12">
      <c r="A8" s="14" t="s">
        <v>2</v>
      </c>
      <c r="B8" s="92" t="s">
        <v>3</v>
      </c>
      <c r="C8" s="93"/>
      <c r="D8" s="93"/>
      <c r="E8" s="93"/>
      <c r="F8" s="93"/>
      <c r="G8" s="93"/>
      <c r="H8" s="93"/>
      <c r="I8" s="93"/>
      <c r="J8" s="93"/>
      <c r="K8" s="93"/>
      <c r="L8" s="93" t="s">
        <v>72</v>
      </c>
      <c r="M8" s="93"/>
      <c r="N8" s="93"/>
      <c r="O8" s="93"/>
      <c r="P8" s="93"/>
      <c r="Q8" s="93"/>
      <c r="R8" s="93"/>
      <c r="S8" s="94"/>
    </row>
    <row r="9" spans="2:19" s="17" customFormat="1" ht="12">
      <c r="B9" s="95" t="s">
        <v>60</v>
      </c>
      <c r="C9" s="96"/>
      <c r="D9" s="96"/>
      <c r="E9" s="96"/>
      <c r="F9" s="96"/>
      <c r="G9" s="96"/>
      <c r="H9" s="96"/>
      <c r="I9" s="96"/>
      <c r="J9" s="96"/>
      <c r="K9" s="96"/>
      <c r="L9" s="96" t="s">
        <v>61</v>
      </c>
      <c r="M9" s="96"/>
      <c r="N9" s="96"/>
      <c r="O9" s="96"/>
      <c r="P9" s="96"/>
      <c r="Q9" s="96"/>
      <c r="R9" s="96"/>
      <c r="S9" s="97"/>
    </row>
    <row r="10" spans="2:19" s="17" customFormat="1" ht="12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 t="s">
        <v>62</v>
      </c>
      <c r="M10" s="96"/>
      <c r="N10" s="96"/>
      <c r="O10" s="96"/>
      <c r="P10" s="96"/>
      <c r="Q10" s="96"/>
      <c r="R10" s="96"/>
      <c r="S10" s="97"/>
    </row>
    <row r="11" spans="2:19" s="17" customFormat="1" ht="12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 t="s">
        <v>63</v>
      </c>
      <c r="M11" s="96"/>
      <c r="N11" s="96"/>
      <c r="O11" s="96"/>
      <c r="P11" s="96"/>
      <c r="Q11" s="96"/>
      <c r="R11" s="96"/>
      <c r="S11" s="97"/>
    </row>
    <row r="12" spans="2:19" s="14" customFormat="1" ht="12">
      <c r="B12" s="98" t="s">
        <v>4</v>
      </c>
      <c r="C12" s="99"/>
      <c r="D12" s="99"/>
      <c r="E12" s="99"/>
      <c r="F12" s="99"/>
      <c r="G12" s="99"/>
      <c r="H12" s="99"/>
      <c r="I12" s="99"/>
      <c r="J12" s="99"/>
      <c r="K12" s="99"/>
      <c r="L12" s="99" t="s">
        <v>64</v>
      </c>
      <c r="M12" s="99"/>
      <c r="N12" s="99"/>
      <c r="O12" s="99"/>
      <c r="P12" s="99"/>
      <c r="Q12" s="99"/>
      <c r="R12" s="99"/>
      <c r="S12" s="100"/>
    </row>
    <row r="13" spans="2:19" s="14" customFormat="1" ht="12">
      <c r="B13" s="98" t="s">
        <v>5</v>
      </c>
      <c r="C13" s="99"/>
      <c r="D13" s="99"/>
      <c r="E13" s="99"/>
      <c r="F13" s="99"/>
      <c r="G13" s="99"/>
      <c r="H13" s="99"/>
      <c r="I13" s="99"/>
      <c r="J13" s="101" t="s">
        <v>2</v>
      </c>
      <c r="K13" s="101"/>
      <c r="L13" s="101">
        <v>2002</v>
      </c>
      <c r="M13" s="101"/>
      <c r="N13" s="99"/>
      <c r="O13" s="99"/>
      <c r="P13" s="99"/>
      <c r="Q13" s="99"/>
      <c r="R13" s="99"/>
      <c r="S13" s="100"/>
    </row>
    <row r="14" spans="2:19" s="14" customFormat="1" ht="12">
      <c r="B14" s="98" t="s">
        <v>6</v>
      </c>
      <c r="C14" s="99"/>
      <c r="D14" s="99"/>
      <c r="E14" s="99"/>
      <c r="F14" s="99"/>
      <c r="G14" s="99"/>
      <c r="H14" s="99"/>
      <c r="I14" s="99"/>
      <c r="J14" s="99"/>
      <c r="K14" s="99"/>
      <c r="L14" s="99" t="s">
        <v>7</v>
      </c>
      <c r="M14" s="99"/>
      <c r="N14" s="99"/>
      <c r="O14" s="99"/>
      <c r="P14" s="99"/>
      <c r="Q14" s="99"/>
      <c r="R14" s="99"/>
      <c r="S14" s="100"/>
    </row>
    <row r="15" spans="2:19" s="14" customFormat="1" ht="12.75" customHeight="1">
      <c r="B15" s="102" t="s">
        <v>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 t="s">
        <v>80</v>
      </c>
      <c r="M15" s="103"/>
      <c r="N15" s="103"/>
      <c r="O15" s="103"/>
      <c r="P15" s="103"/>
      <c r="Q15" s="103"/>
      <c r="R15" s="103"/>
      <c r="S15" s="104"/>
    </row>
    <row r="16" spans="32:37" ht="12.75">
      <c r="AF16" s="1"/>
      <c r="AH16" s="1"/>
      <c r="AI16" s="1"/>
      <c r="AJ16" s="1"/>
      <c r="AK16" s="1"/>
    </row>
    <row r="17" ht="12.75">
      <c r="V17" s="1"/>
    </row>
    <row r="19" spans="1:41" s="2" customFormat="1" ht="12.75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76" t="s">
        <v>9</v>
      </c>
      <c r="M19" s="76" t="s">
        <v>73</v>
      </c>
      <c r="N19" s="76" t="s">
        <v>74</v>
      </c>
      <c r="O19" s="77" t="s">
        <v>10</v>
      </c>
      <c r="P19" s="77" t="s">
        <v>75</v>
      </c>
      <c r="Q19" s="76" t="s">
        <v>11</v>
      </c>
      <c r="R19" s="77" t="s">
        <v>76</v>
      </c>
      <c r="S19" s="77" t="s">
        <v>12</v>
      </c>
      <c r="T19" s="77" t="s">
        <v>13</v>
      </c>
      <c r="U19" s="77" t="s">
        <v>14</v>
      </c>
      <c r="V19" s="76" t="s">
        <v>59</v>
      </c>
      <c r="W19" s="77" t="s">
        <v>15</v>
      </c>
      <c r="X19" s="77" t="s">
        <v>16</v>
      </c>
      <c r="Y19" s="77" t="s">
        <v>17</v>
      </c>
      <c r="Z19" s="77" t="s">
        <v>18</v>
      </c>
      <c r="AA19" s="77" t="s">
        <v>19</v>
      </c>
      <c r="AB19" s="77" t="s">
        <v>20</v>
      </c>
      <c r="AC19" s="77" t="s">
        <v>77</v>
      </c>
      <c r="AD19" s="77" t="s">
        <v>21</v>
      </c>
      <c r="AE19" s="77" t="s">
        <v>22</v>
      </c>
      <c r="AF19" s="77" t="s">
        <v>23</v>
      </c>
      <c r="AG19" s="77" t="s">
        <v>24</v>
      </c>
      <c r="AH19" s="77" t="s">
        <v>78</v>
      </c>
      <c r="AI19" s="76" t="s">
        <v>25</v>
      </c>
      <c r="AJ19" s="76" t="s">
        <v>26</v>
      </c>
      <c r="AK19" s="77" t="s">
        <v>27</v>
      </c>
      <c r="AL19" s="76" t="s">
        <v>28</v>
      </c>
      <c r="AM19" s="77" t="s">
        <v>29</v>
      </c>
      <c r="AN19" s="77" t="s">
        <v>30</v>
      </c>
      <c r="AO19" s="76" t="s">
        <v>79</v>
      </c>
    </row>
    <row r="20" spans="1:41" s="2" customFormat="1" ht="12.75" customHeight="1">
      <c r="A20" s="3"/>
      <c r="B20" s="20"/>
      <c r="C20" s="20"/>
      <c r="D20" s="20"/>
      <c r="E20" s="20"/>
      <c r="F20" s="20"/>
      <c r="G20" s="20"/>
      <c r="H20" s="20"/>
      <c r="I20" s="20"/>
      <c r="J20" s="20"/>
      <c r="K20" s="24"/>
      <c r="L20" s="78"/>
      <c r="M20" s="78"/>
      <c r="N20" s="78"/>
      <c r="O20" s="79"/>
      <c r="P20" s="79"/>
      <c r="Q20" s="78"/>
      <c r="R20" s="79"/>
      <c r="S20" s="79"/>
      <c r="T20" s="79"/>
      <c r="U20" s="79"/>
      <c r="V20" s="78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78"/>
      <c r="AK20" s="79"/>
      <c r="AL20" s="78"/>
      <c r="AM20" s="79"/>
      <c r="AN20" s="79"/>
      <c r="AO20" s="78"/>
    </row>
    <row r="21" spans="2:41" s="3" customFormat="1" ht="22.5">
      <c r="B21" s="82" t="s">
        <v>31</v>
      </c>
      <c r="C21" s="83"/>
      <c r="D21" s="83"/>
      <c r="E21" s="83"/>
      <c r="F21" s="83"/>
      <c r="G21" s="83"/>
      <c r="H21" s="83"/>
      <c r="I21" s="83"/>
      <c r="J21" s="84"/>
      <c r="K21" s="85" t="s">
        <v>81</v>
      </c>
      <c r="L21" s="80">
        <v>1201</v>
      </c>
      <c r="M21" s="80">
        <v>1202</v>
      </c>
      <c r="N21" s="80">
        <v>1203</v>
      </c>
      <c r="O21" s="81">
        <v>1204</v>
      </c>
      <c r="P21" s="81">
        <v>1205</v>
      </c>
      <c r="Q21" s="80">
        <v>1206</v>
      </c>
      <c r="R21" s="80">
        <v>1207</v>
      </c>
      <c r="S21" s="80">
        <v>1208</v>
      </c>
      <c r="T21" s="80">
        <v>1209</v>
      </c>
      <c r="U21" s="80">
        <v>1210</v>
      </c>
      <c r="V21" s="80">
        <v>1211</v>
      </c>
      <c r="W21" s="81">
        <v>1212</v>
      </c>
      <c r="X21" s="81">
        <v>1213</v>
      </c>
      <c r="Y21" s="80">
        <v>1214</v>
      </c>
      <c r="Z21" s="80">
        <v>1215</v>
      </c>
      <c r="AA21" s="80">
        <v>1216</v>
      </c>
      <c r="AB21" s="80">
        <v>1217</v>
      </c>
      <c r="AC21" s="80">
        <v>1218</v>
      </c>
      <c r="AD21" s="80">
        <v>1219</v>
      </c>
      <c r="AE21" s="80">
        <v>1220</v>
      </c>
      <c r="AF21" s="80">
        <v>1221</v>
      </c>
      <c r="AG21" s="80">
        <v>1222</v>
      </c>
      <c r="AH21" s="80">
        <v>1223</v>
      </c>
      <c r="AI21" s="80">
        <v>1224</v>
      </c>
      <c r="AJ21" s="80">
        <v>1225</v>
      </c>
      <c r="AK21" s="80">
        <v>1226</v>
      </c>
      <c r="AL21" s="80">
        <v>1227</v>
      </c>
      <c r="AM21" s="80">
        <v>1228</v>
      </c>
      <c r="AN21" s="80">
        <v>1229</v>
      </c>
      <c r="AO21" s="80">
        <v>12</v>
      </c>
    </row>
    <row r="22" spans="2:41" s="4" customFormat="1" ht="12.75">
      <c r="B22" s="7"/>
      <c r="C22" s="8"/>
      <c r="D22" s="8"/>
      <c r="E22" s="8"/>
      <c r="F22" s="8"/>
      <c r="G22" s="8"/>
      <c r="H22" s="8"/>
      <c r="I22" s="8"/>
      <c r="J22" s="6"/>
      <c r="K22" s="21"/>
      <c r="L22" s="6"/>
      <c r="M22" s="6"/>
      <c r="N22" s="6"/>
      <c r="O22" s="9"/>
      <c r="P22" s="9"/>
      <c r="Q22" s="6"/>
      <c r="R22" s="6"/>
      <c r="S22" s="6"/>
      <c r="T22" s="6"/>
      <c r="U22" s="6"/>
      <c r="V22" s="6"/>
      <c r="W22" s="10"/>
      <c r="X22" s="1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</row>
    <row r="23" spans="2:42" s="5" customFormat="1" ht="12.75">
      <c r="B23" s="26" t="s">
        <v>32</v>
      </c>
      <c r="C23" s="27"/>
      <c r="D23" s="27"/>
      <c r="E23" s="27"/>
      <c r="F23" s="27"/>
      <c r="G23" s="27"/>
      <c r="H23" s="27"/>
      <c r="I23" s="27"/>
      <c r="J23" s="28"/>
      <c r="K23" s="29" t="s">
        <v>82</v>
      </c>
      <c r="L23" s="30">
        <v>6771</v>
      </c>
      <c r="M23" s="30">
        <v>11419</v>
      </c>
      <c r="N23" s="30">
        <v>2725</v>
      </c>
      <c r="O23" s="31">
        <v>7410</v>
      </c>
      <c r="P23" s="31">
        <v>4644</v>
      </c>
      <c r="Q23" s="30">
        <v>7969</v>
      </c>
      <c r="R23" s="30">
        <v>9644</v>
      </c>
      <c r="S23" s="30">
        <v>1798</v>
      </c>
      <c r="T23" s="30">
        <v>6713</v>
      </c>
      <c r="U23" s="30">
        <v>4818</v>
      </c>
      <c r="V23" s="30">
        <v>2444</v>
      </c>
      <c r="W23" s="31">
        <v>4791</v>
      </c>
      <c r="X23" s="31">
        <v>6678</v>
      </c>
      <c r="Y23" s="30">
        <v>2691</v>
      </c>
      <c r="Z23" s="30">
        <v>12953</v>
      </c>
      <c r="AA23" s="30">
        <v>4912</v>
      </c>
      <c r="AB23" s="30">
        <v>5561</v>
      </c>
      <c r="AC23" s="30">
        <v>5609</v>
      </c>
      <c r="AD23" s="30">
        <v>6577</v>
      </c>
      <c r="AE23" s="30">
        <v>3493</v>
      </c>
      <c r="AF23" s="30">
        <v>2649</v>
      </c>
      <c r="AG23" s="30">
        <v>3230</v>
      </c>
      <c r="AH23" s="30">
        <v>3092</v>
      </c>
      <c r="AI23" s="30">
        <v>2435</v>
      </c>
      <c r="AJ23" s="30">
        <v>2419</v>
      </c>
      <c r="AK23" s="30">
        <v>2248</v>
      </c>
      <c r="AL23" s="30">
        <v>1538</v>
      </c>
      <c r="AM23" s="30">
        <v>871</v>
      </c>
      <c r="AN23" s="30">
        <v>1581</v>
      </c>
      <c r="AO23" s="30">
        <v>139683</v>
      </c>
      <c r="AP23" s="12"/>
    </row>
    <row r="24" spans="2:42" s="5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5"/>
      <c r="P24" s="35"/>
      <c r="Q24" s="34"/>
      <c r="R24" s="34"/>
      <c r="S24" s="34"/>
      <c r="T24" s="34"/>
      <c r="U24" s="34"/>
      <c r="V24" s="34"/>
      <c r="W24" s="35"/>
      <c r="X24" s="35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12"/>
    </row>
    <row r="25" spans="2:42" s="5" customFormat="1" ht="12.75">
      <c r="B25" s="36" t="s">
        <v>33</v>
      </c>
      <c r="C25" s="37"/>
      <c r="D25" s="37"/>
      <c r="E25" s="37"/>
      <c r="F25" s="37"/>
      <c r="G25" s="37"/>
      <c r="H25" s="37"/>
      <c r="I25" s="37"/>
      <c r="J25" s="37"/>
      <c r="K25" s="38"/>
      <c r="L25" s="39"/>
      <c r="M25" s="39"/>
      <c r="N25" s="39"/>
      <c r="O25" s="40"/>
      <c r="P25" s="40"/>
      <c r="Q25" s="39"/>
      <c r="R25" s="39"/>
      <c r="S25" s="39"/>
      <c r="T25" s="39"/>
      <c r="U25" s="39"/>
      <c r="V25" s="39"/>
      <c r="W25" s="40"/>
      <c r="X25" s="40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2"/>
    </row>
    <row r="26" spans="2:42" s="5" customFormat="1" ht="12.75">
      <c r="B26" s="41" t="s">
        <v>34</v>
      </c>
      <c r="C26" s="37"/>
      <c r="D26" s="37"/>
      <c r="E26" s="37"/>
      <c r="F26" s="37"/>
      <c r="G26" s="37"/>
      <c r="H26" s="37"/>
      <c r="I26" s="37"/>
      <c r="J26" s="42"/>
      <c r="K26" s="43" t="s">
        <v>83</v>
      </c>
      <c r="L26" s="44">
        <v>5689</v>
      </c>
      <c r="M26" s="44">
        <v>8820</v>
      </c>
      <c r="N26" s="44">
        <v>1375</v>
      </c>
      <c r="O26" s="45">
        <v>5311</v>
      </c>
      <c r="P26" s="45">
        <v>3313</v>
      </c>
      <c r="Q26" s="44">
        <v>4079</v>
      </c>
      <c r="R26" s="44">
        <v>6899</v>
      </c>
      <c r="S26" s="44">
        <v>1590</v>
      </c>
      <c r="T26" s="44">
        <v>5204</v>
      </c>
      <c r="U26" s="44">
        <v>4177</v>
      </c>
      <c r="V26" s="44">
        <v>2041</v>
      </c>
      <c r="W26" s="45">
        <v>3748</v>
      </c>
      <c r="X26" s="45">
        <v>4209</v>
      </c>
      <c r="Y26" s="44">
        <v>1850</v>
      </c>
      <c r="Z26" s="44">
        <v>6865</v>
      </c>
      <c r="AA26" s="44">
        <v>1291</v>
      </c>
      <c r="AB26" s="44">
        <v>1657</v>
      </c>
      <c r="AC26" s="44">
        <v>1505</v>
      </c>
      <c r="AD26" s="44">
        <v>4658</v>
      </c>
      <c r="AE26" s="44">
        <v>2563</v>
      </c>
      <c r="AF26" s="44">
        <v>2126</v>
      </c>
      <c r="AG26" s="44">
        <v>1939</v>
      </c>
      <c r="AH26" s="44">
        <v>2269</v>
      </c>
      <c r="AI26" s="44">
        <v>1888</v>
      </c>
      <c r="AJ26" s="44">
        <v>2046</v>
      </c>
      <c r="AK26" s="44">
        <v>1554</v>
      </c>
      <c r="AL26" s="44">
        <v>1152</v>
      </c>
      <c r="AM26" s="44">
        <v>816</v>
      </c>
      <c r="AN26" s="44">
        <v>1182</v>
      </c>
      <c r="AO26" s="44">
        <f aca="true" t="shared" si="0" ref="AO26:AO32">SUM(L26:AN26)</f>
        <v>91816</v>
      </c>
      <c r="AP26" s="12"/>
    </row>
    <row r="27" spans="2:42" s="5" customFormat="1" ht="12.75" customHeight="1">
      <c r="B27" s="41" t="s">
        <v>35</v>
      </c>
      <c r="C27" s="37"/>
      <c r="D27" s="37"/>
      <c r="E27" s="37"/>
      <c r="F27" s="37"/>
      <c r="G27" s="37"/>
      <c r="H27" s="37"/>
      <c r="I27" s="37"/>
      <c r="J27" s="42"/>
      <c r="K27" s="43" t="s">
        <v>84</v>
      </c>
      <c r="L27" s="44">
        <v>484</v>
      </c>
      <c r="M27" s="44">
        <v>690</v>
      </c>
      <c r="N27" s="44">
        <v>75</v>
      </c>
      <c r="O27" s="44">
        <v>43</v>
      </c>
      <c r="P27" s="44">
        <v>29</v>
      </c>
      <c r="Q27" s="44">
        <v>28</v>
      </c>
      <c r="R27" s="44">
        <v>33</v>
      </c>
      <c r="S27" s="44">
        <v>2</v>
      </c>
      <c r="T27" s="44">
        <v>55</v>
      </c>
      <c r="U27" s="44">
        <v>101</v>
      </c>
      <c r="V27" s="44">
        <v>108</v>
      </c>
      <c r="W27" s="44">
        <v>44</v>
      </c>
      <c r="X27" s="44">
        <v>475</v>
      </c>
      <c r="Y27" s="44">
        <v>48</v>
      </c>
      <c r="Z27" s="44">
        <v>161</v>
      </c>
      <c r="AA27" s="44">
        <v>51</v>
      </c>
      <c r="AB27" s="44">
        <v>49</v>
      </c>
      <c r="AC27" s="44">
        <v>70</v>
      </c>
      <c r="AD27" s="44">
        <v>137</v>
      </c>
      <c r="AE27" s="44">
        <v>126</v>
      </c>
      <c r="AF27" s="44">
        <v>100</v>
      </c>
      <c r="AG27" s="44">
        <v>89</v>
      </c>
      <c r="AH27" s="44">
        <v>77</v>
      </c>
      <c r="AI27" s="44">
        <v>6</v>
      </c>
      <c r="AJ27" s="44">
        <v>19</v>
      </c>
      <c r="AK27" s="44">
        <v>3</v>
      </c>
      <c r="AL27" s="44">
        <v>0</v>
      </c>
      <c r="AM27" s="44">
        <v>1</v>
      </c>
      <c r="AN27" s="44">
        <v>18</v>
      </c>
      <c r="AO27" s="44">
        <f t="shared" si="0"/>
        <v>3122</v>
      </c>
      <c r="AP27" s="12"/>
    </row>
    <row r="28" spans="2:42" s="3" customFormat="1" ht="12.75">
      <c r="B28" s="41" t="s">
        <v>36</v>
      </c>
      <c r="C28" s="37"/>
      <c r="D28" s="37"/>
      <c r="E28" s="37"/>
      <c r="F28" s="37"/>
      <c r="G28" s="37"/>
      <c r="H28" s="37"/>
      <c r="I28" s="37"/>
      <c r="J28" s="42"/>
      <c r="K28" s="43" t="s">
        <v>85</v>
      </c>
      <c r="L28" s="44">
        <v>142</v>
      </c>
      <c r="M28" s="44">
        <v>411</v>
      </c>
      <c r="N28" s="44">
        <v>60</v>
      </c>
      <c r="O28" s="44">
        <v>196</v>
      </c>
      <c r="P28" s="44">
        <v>35</v>
      </c>
      <c r="Q28" s="44">
        <v>51</v>
      </c>
      <c r="R28" s="44">
        <v>28</v>
      </c>
      <c r="S28" s="44">
        <v>3</v>
      </c>
      <c r="T28" s="44">
        <v>17</v>
      </c>
      <c r="U28" s="44">
        <v>21</v>
      </c>
      <c r="V28" s="44">
        <v>76</v>
      </c>
      <c r="W28" s="44">
        <v>110</v>
      </c>
      <c r="X28" s="44">
        <v>485</v>
      </c>
      <c r="Y28" s="44">
        <v>130</v>
      </c>
      <c r="Z28" s="44">
        <v>144</v>
      </c>
      <c r="AA28" s="44">
        <v>41</v>
      </c>
      <c r="AB28" s="44">
        <v>92</v>
      </c>
      <c r="AC28" s="44">
        <v>85</v>
      </c>
      <c r="AD28" s="44">
        <v>321</v>
      </c>
      <c r="AE28" s="44">
        <v>127</v>
      </c>
      <c r="AF28" s="44">
        <v>36</v>
      </c>
      <c r="AG28" s="44">
        <v>54</v>
      </c>
      <c r="AH28" s="44">
        <v>16</v>
      </c>
      <c r="AI28" s="44">
        <v>5</v>
      </c>
      <c r="AJ28" s="44">
        <v>163</v>
      </c>
      <c r="AK28" s="44">
        <v>5</v>
      </c>
      <c r="AL28" s="44">
        <v>95</v>
      </c>
      <c r="AM28" s="44">
        <v>0</v>
      </c>
      <c r="AN28" s="44">
        <v>4</v>
      </c>
      <c r="AO28" s="44">
        <f t="shared" si="0"/>
        <v>2953</v>
      </c>
      <c r="AP28" s="12"/>
    </row>
    <row r="29" spans="2:42" s="2" customFormat="1" ht="12.75">
      <c r="B29" s="41" t="s">
        <v>37</v>
      </c>
      <c r="C29" s="37"/>
      <c r="D29" s="37"/>
      <c r="E29" s="37"/>
      <c r="F29" s="37"/>
      <c r="G29" s="37"/>
      <c r="H29" s="37"/>
      <c r="I29" s="37"/>
      <c r="J29" s="42"/>
      <c r="K29" s="43" t="s">
        <v>86</v>
      </c>
      <c r="L29" s="44">
        <v>156</v>
      </c>
      <c r="M29" s="44">
        <v>1120</v>
      </c>
      <c r="N29" s="44">
        <v>1088</v>
      </c>
      <c r="O29" s="45">
        <v>1647</v>
      </c>
      <c r="P29" s="45">
        <v>934</v>
      </c>
      <c r="Q29" s="44">
        <v>2876</v>
      </c>
      <c r="R29" s="44">
        <v>1966</v>
      </c>
      <c r="S29" s="44">
        <v>52</v>
      </c>
      <c r="T29" s="44">
        <v>472</v>
      </c>
      <c r="U29" s="44">
        <v>250</v>
      </c>
      <c r="V29" s="44">
        <v>37</v>
      </c>
      <c r="W29" s="45">
        <v>486</v>
      </c>
      <c r="X29" s="45">
        <v>853</v>
      </c>
      <c r="Y29" s="44">
        <v>473</v>
      </c>
      <c r="Z29" s="44">
        <v>4550</v>
      </c>
      <c r="AA29" s="44">
        <v>3267</v>
      </c>
      <c r="AB29" s="44">
        <v>3616</v>
      </c>
      <c r="AC29" s="44">
        <v>3663</v>
      </c>
      <c r="AD29" s="44">
        <v>400</v>
      </c>
      <c r="AE29" s="44">
        <v>385</v>
      </c>
      <c r="AF29" s="44">
        <v>263</v>
      </c>
      <c r="AG29" s="44">
        <v>829</v>
      </c>
      <c r="AH29" s="44">
        <v>530</v>
      </c>
      <c r="AI29" s="44">
        <v>333</v>
      </c>
      <c r="AJ29" s="44">
        <v>60</v>
      </c>
      <c r="AK29" s="44">
        <v>570</v>
      </c>
      <c r="AL29" s="44">
        <v>204</v>
      </c>
      <c r="AM29" s="44">
        <v>24</v>
      </c>
      <c r="AN29" s="44">
        <v>335</v>
      </c>
      <c r="AO29" s="44">
        <f t="shared" si="0"/>
        <v>31439</v>
      </c>
      <c r="AP29" s="12"/>
    </row>
    <row r="30" spans="2:42" s="2" customFormat="1" ht="12.75">
      <c r="B30" s="41" t="s">
        <v>38</v>
      </c>
      <c r="C30" s="37"/>
      <c r="D30" s="37"/>
      <c r="E30" s="37"/>
      <c r="F30" s="37"/>
      <c r="G30" s="37"/>
      <c r="H30" s="37"/>
      <c r="I30" s="37"/>
      <c r="J30" s="42"/>
      <c r="K30" s="43" t="s">
        <v>87</v>
      </c>
      <c r="L30" s="44">
        <v>6</v>
      </c>
      <c r="M30" s="44">
        <v>11</v>
      </c>
      <c r="N30" s="44">
        <v>8</v>
      </c>
      <c r="O30" s="44">
        <v>7</v>
      </c>
      <c r="P30" s="44">
        <v>6</v>
      </c>
      <c r="Q30" s="44">
        <v>34</v>
      </c>
      <c r="R30" s="44">
        <v>16</v>
      </c>
      <c r="S30" s="44">
        <v>1</v>
      </c>
      <c r="T30" s="44">
        <v>11</v>
      </c>
      <c r="U30" s="44">
        <v>4</v>
      </c>
      <c r="V30" s="44">
        <v>1</v>
      </c>
      <c r="W30" s="44">
        <v>13</v>
      </c>
      <c r="X30" s="44">
        <v>3</v>
      </c>
      <c r="Y30" s="44">
        <v>2</v>
      </c>
      <c r="Z30" s="44">
        <v>25</v>
      </c>
      <c r="AA30" s="44">
        <v>11</v>
      </c>
      <c r="AB30" s="44">
        <v>41</v>
      </c>
      <c r="AC30" s="44">
        <v>9</v>
      </c>
      <c r="AD30" s="44">
        <v>2</v>
      </c>
      <c r="AE30" s="44">
        <v>5</v>
      </c>
      <c r="AF30" s="44">
        <v>1</v>
      </c>
      <c r="AG30" s="44">
        <v>14</v>
      </c>
      <c r="AH30" s="44">
        <v>2</v>
      </c>
      <c r="AI30" s="44">
        <v>0</v>
      </c>
      <c r="AJ30" s="44">
        <v>0</v>
      </c>
      <c r="AK30" s="44">
        <v>2</v>
      </c>
      <c r="AL30" s="44">
        <v>0</v>
      </c>
      <c r="AM30" s="44">
        <v>0</v>
      </c>
      <c r="AN30" s="44">
        <v>6</v>
      </c>
      <c r="AO30" s="44">
        <f t="shared" si="0"/>
        <v>241</v>
      </c>
      <c r="AP30" s="12"/>
    </row>
    <row r="31" spans="2:42" s="2" customFormat="1" ht="12.75">
      <c r="B31" s="41" t="s">
        <v>39</v>
      </c>
      <c r="C31" s="37"/>
      <c r="D31" s="37"/>
      <c r="E31" s="37"/>
      <c r="F31" s="37"/>
      <c r="G31" s="37"/>
      <c r="H31" s="37"/>
      <c r="I31" s="37"/>
      <c r="J31" s="42"/>
      <c r="K31" s="43" t="s">
        <v>88</v>
      </c>
      <c r="L31" s="44">
        <v>122</v>
      </c>
      <c r="M31" s="44">
        <v>114</v>
      </c>
      <c r="N31" s="44">
        <v>84</v>
      </c>
      <c r="O31" s="44">
        <v>44</v>
      </c>
      <c r="P31" s="44">
        <v>131</v>
      </c>
      <c r="Q31" s="44">
        <v>708</v>
      </c>
      <c r="R31" s="44">
        <v>441</v>
      </c>
      <c r="S31" s="44">
        <v>121</v>
      </c>
      <c r="T31" s="44">
        <v>301</v>
      </c>
      <c r="U31" s="44">
        <v>163</v>
      </c>
      <c r="V31" s="44">
        <v>162</v>
      </c>
      <c r="W31" s="44">
        <v>264</v>
      </c>
      <c r="X31" s="44">
        <v>355</v>
      </c>
      <c r="Y31" s="44">
        <v>164</v>
      </c>
      <c r="Z31" s="44">
        <v>1028</v>
      </c>
      <c r="AA31" s="44">
        <v>141</v>
      </c>
      <c r="AB31" s="44">
        <v>38</v>
      </c>
      <c r="AC31" s="44">
        <v>8</v>
      </c>
      <c r="AD31" s="44">
        <v>668</v>
      </c>
      <c r="AE31" s="44">
        <v>229</v>
      </c>
      <c r="AF31" s="44">
        <v>49</v>
      </c>
      <c r="AG31" s="44">
        <v>200</v>
      </c>
      <c r="AH31" s="44">
        <v>126</v>
      </c>
      <c r="AI31" s="44">
        <v>117</v>
      </c>
      <c r="AJ31" s="44">
        <v>17</v>
      </c>
      <c r="AK31" s="44">
        <v>72</v>
      </c>
      <c r="AL31" s="44">
        <v>36</v>
      </c>
      <c r="AM31" s="44">
        <v>19</v>
      </c>
      <c r="AN31" s="44">
        <v>18</v>
      </c>
      <c r="AO31" s="44">
        <f t="shared" si="0"/>
        <v>5940</v>
      </c>
      <c r="AP31" s="12"/>
    </row>
    <row r="32" spans="2:42" s="2" customFormat="1" ht="12.75">
      <c r="B32" s="41" t="s">
        <v>40</v>
      </c>
      <c r="C32" s="37"/>
      <c r="D32" s="37"/>
      <c r="E32" s="37"/>
      <c r="F32" s="37"/>
      <c r="G32" s="37"/>
      <c r="H32" s="37"/>
      <c r="I32" s="37"/>
      <c r="J32" s="42"/>
      <c r="K32" s="43" t="s">
        <v>89</v>
      </c>
      <c r="L32" s="44">
        <v>172</v>
      </c>
      <c r="M32" s="44">
        <v>253</v>
      </c>
      <c r="N32" s="44">
        <v>35</v>
      </c>
      <c r="O32" s="44">
        <v>162</v>
      </c>
      <c r="P32" s="44">
        <v>196</v>
      </c>
      <c r="Q32" s="44">
        <v>193</v>
      </c>
      <c r="R32" s="44">
        <v>261</v>
      </c>
      <c r="S32" s="44">
        <v>29</v>
      </c>
      <c r="T32" s="44">
        <v>653</v>
      </c>
      <c r="U32" s="44">
        <v>102</v>
      </c>
      <c r="V32" s="44">
        <v>19</v>
      </c>
      <c r="W32" s="44">
        <v>126</v>
      </c>
      <c r="X32" s="44">
        <v>298</v>
      </c>
      <c r="Y32" s="44">
        <v>24</v>
      </c>
      <c r="Z32" s="44">
        <v>180</v>
      </c>
      <c r="AA32" s="44">
        <v>110</v>
      </c>
      <c r="AB32" s="44">
        <v>68</v>
      </c>
      <c r="AC32" s="44">
        <v>269</v>
      </c>
      <c r="AD32" s="44">
        <v>391</v>
      </c>
      <c r="AE32" s="44">
        <v>58</v>
      </c>
      <c r="AF32" s="44">
        <v>74</v>
      </c>
      <c r="AG32" s="44">
        <v>105</v>
      </c>
      <c r="AH32" s="44">
        <v>72</v>
      </c>
      <c r="AI32" s="44">
        <v>86</v>
      </c>
      <c r="AJ32" s="44">
        <v>114</v>
      </c>
      <c r="AK32" s="44">
        <v>42</v>
      </c>
      <c r="AL32" s="44">
        <v>51</v>
      </c>
      <c r="AM32" s="44">
        <v>11</v>
      </c>
      <c r="AN32" s="44">
        <v>18</v>
      </c>
      <c r="AO32" s="44">
        <f t="shared" si="0"/>
        <v>4172</v>
      </c>
      <c r="AP32" s="12"/>
    </row>
    <row r="33" spans="2:42" s="2" customFormat="1" ht="12.7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12"/>
    </row>
    <row r="34" spans="2:41" s="2" customFormat="1" ht="12.75">
      <c r="B34" s="36" t="s">
        <v>41</v>
      </c>
      <c r="C34" s="37"/>
      <c r="D34" s="37"/>
      <c r="E34" s="37"/>
      <c r="F34" s="37"/>
      <c r="G34" s="37"/>
      <c r="H34" s="37"/>
      <c r="I34" s="37"/>
      <c r="J34" s="37"/>
      <c r="K34" s="3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2:41" s="2" customFormat="1" ht="12.75">
      <c r="B35" s="41" t="s">
        <v>42</v>
      </c>
      <c r="C35" s="37"/>
      <c r="D35" s="37"/>
      <c r="E35" s="37"/>
      <c r="F35" s="37"/>
      <c r="G35" s="37"/>
      <c r="H35" s="37"/>
      <c r="I35" s="37"/>
      <c r="J35" s="42"/>
      <c r="K35" s="50" t="s">
        <v>90</v>
      </c>
      <c r="L35" s="51">
        <v>6615</v>
      </c>
      <c r="M35" s="51">
        <v>10991</v>
      </c>
      <c r="N35" s="51">
        <v>2613</v>
      </c>
      <c r="O35" s="51">
        <v>5690</v>
      </c>
      <c r="P35" s="51">
        <v>4259</v>
      </c>
      <c r="Q35" s="51">
        <v>6542</v>
      </c>
      <c r="R35" s="51">
        <v>8473</v>
      </c>
      <c r="S35" s="44">
        <v>1748</v>
      </c>
      <c r="T35" s="51">
        <v>6233</v>
      </c>
      <c r="U35" s="51">
        <v>4677</v>
      </c>
      <c r="V35" s="51">
        <v>2360</v>
      </c>
      <c r="W35" s="51">
        <v>4502</v>
      </c>
      <c r="X35" s="51">
        <v>6303</v>
      </c>
      <c r="Y35" s="44">
        <v>2611</v>
      </c>
      <c r="Z35" s="51">
        <v>11505</v>
      </c>
      <c r="AA35" s="51">
        <v>4580</v>
      </c>
      <c r="AB35" s="51">
        <v>5322</v>
      </c>
      <c r="AC35" s="51">
        <v>5188</v>
      </c>
      <c r="AD35" s="51">
        <v>5991</v>
      </c>
      <c r="AE35" s="51">
        <v>3400</v>
      </c>
      <c r="AF35" s="51">
        <v>2584</v>
      </c>
      <c r="AG35" s="51">
        <v>2794</v>
      </c>
      <c r="AH35" s="52">
        <v>2867</v>
      </c>
      <c r="AI35" s="51">
        <v>2337</v>
      </c>
      <c r="AJ35" s="51">
        <v>2357</v>
      </c>
      <c r="AK35" s="51">
        <v>1794</v>
      </c>
      <c r="AL35" s="52">
        <v>1477</v>
      </c>
      <c r="AM35" s="51">
        <v>834</v>
      </c>
      <c r="AN35" s="51">
        <v>1485</v>
      </c>
      <c r="AO35" s="51">
        <f aca="true" t="shared" si="1" ref="AO35:AO40">SUM(L35:AN35)</f>
        <v>128132</v>
      </c>
    </row>
    <row r="36" spans="2:41" s="2" customFormat="1" ht="12.75">
      <c r="B36" s="41" t="s">
        <v>43</v>
      </c>
      <c r="C36" s="37"/>
      <c r="D36" s="37"/>
      <c r="E36" s="37"/>
      <c r="F36" s="37"/>
      <c r="G36" s="37"/>
      <c r="H36" s="37"/>
      <c r="I36" s="37"/>
      <c r="J36" s="42"/>
      <c r="K36" s="50" t="s">
        <v>91</v>
      </c>
      <c r="L36" s="51">
        <v>156</v>
      </c>
      <c r="M36" s="51">
        <v>428</v>
      </c>
      <c r="N36" s="51">
        <v>112</v>
      </c>
      <c r="O36" s="51">
        <v>1720</v>
      </c>
      <c r="P36" s="51">
        <v>385</v>
      </c>
      <c r="Q36" s="51">
        <v>1427</v>
      </c>
      <c r="R36" s="51">
        <v>1171</v>
      </c>
      <c r="S36" s="44">
        <v>50</v>
      </c>
      <c r="T36" s="51">
        <v>480</v>
      </c>
      <c r="U36" s="51">
        <v>141</v>
      </c>
      <c r="V36" s="51">
        <v>84</v>
      </c>
      <c r="W36" s="51">
        <v>289</v>
      </c>
      <c r="X36" s="51">
        <v>375</v>
      </c>
      <c r="Y36" s="44">
        <v>80</v>
      </c>
      <c r="Z36" s="51">
        <v>1448</v>
      </c>
      <c r="AA36" s="51">
        <v>332</v>
      </c>
      <c r="AB36" s="51">
        <v>239</v>
      </c>
      <c r="AC36" s="51">
        <v>421</v>
      </c>
      <c r="AD36" s="51">
        <v>586</v>
      </c>
      <c r="AE36" s="51">
        <v>93</v>
      </c>
      <c r="AF36" s="51">
        <v>65</v>
      </c>
      <c r="AG36" s="51">
        <v>436</v>
      </c>
      <c r="AH36" s="52">
        <v>225</v>
      </c>
      <c r="AI36" s="51">
        <v>98</v>
      </c>
      <c r="AJ36" s="51">
        <v>62</v>
      </c>
      <c r="AK36" s="51">
        <v>454</v>
      </c>
      <c r="AL36" s="52">
        <v>61</v>
      </c>
      <c r="AM36" s="51">
        <v>37</v>
      </c>
      <c r="AN36" s="51">
        <v>96</v>
      </c>
      <c r="AO36" s="51">
        <f t="shared" si="1"/>
        <v>11551</v>
      </c>
    </row>
    <row r="37" spans="2:41" s="2" customFormat="1" ht="12.75">
      <c r="B37" s="41" t="s">
        <v>44</v>
      </c>
      <c r="C37" s="37"/>
      <c r="D37" s="37"/>
      <c r="E37" s="37"/>
      <c r="F37" s="37"/>
      <c r="G37" s="37"/>
      <c r="H37" s="37"/>
      <c r="I37" s="37"/>
      <c r="J37" s="42"/>
      <c r="K37" s="50" t="s">
        <v>92</v>
      </c>
      <c r="L37" s="51">
        <v>3003</v>
      </c>
      <c r="M37" s="51">
        <v>3622</v>
      </c>
      <c r="N37" s="51">
        <v>319</v>
      </c>
      <c r="O37" s="44">
        <v>262</v>
      </c>
      <c r="P37" s="51">
        <v>145</v>
      </c>
      <c r="Q37" s="51">
        <v>170</v>
      </c>
      <c r="R37" s="51">
        <v>623</v>
      </c>
      <c r="S37" s="44">
        <v>83</v>
      </c>
      <c r="T37" s="51">
        <v>131</v>
      </c>
      <c r="U37" s="51">
        <v>388</v>
      </c>
      <c r="V37" s="51">
        <v>785</v>
      </c>
      <c r="W37" s="51">
        <v>342</v>
      </c>
      <c r="X37" s="51">
        <v>579</v>
      </c>
      <c r="Y37" s="44">
        <v>320</v>
      </c>
      <c r="Z37" s="51">
        <v>2103</v>
      </c>
      <c r="AA37" s="51">
        <v>445</v>
      </c>
      <c r="AB37" s="51">
        <v>2436</v>
      </c>
      <c r="AC37" s="51">
        <v>83</v>
      </c>
      <c r="AD37" s="51">
        <v>1563</v>
      </c>
      <c r="AE37" s="51">
        <v>420</v>
      </c>
      <c r="AF37" s="51">
        <v>569</v>
      </c>
      <c r="AG37" s="51">
        <v>890</v>
      </c>
      <c r="AH37" s="51">
        <v>272</v>
      </c>
      <c r="AI37" s="51">
        <v>132</v>
      </c>
      <c r="AJ37" s="51">
        <v>505</v>
      </c>
      <c r="AK37" s="51">
        <v>54</v>
      </c>
      <c r="AL37" s="51">
        <v>93</v>
      </c>
      <c r="AM37" s="51">
        <v>74</v>
      </c>
      <c r="AN37" s="51">
        <v>22</v>
      </c>
      <c r="AO37" s="51">
        <f t="shared" si="1"/>
        <v>20433</v>
      </c>
    </row>
    <row r="38" spans="2:41" s="2" customFormat="1" ht="12.75">
      <c r="B38" s="41" t="s">
        <v>45</v>
      </c>
      <c r="C38" s="37"/>
      <c r="D38" s="37"/>
      <c r="E38" s="37"/>
      <c r="F38" s="37"/>
      <c r="G38" s="37"/>
      <c r="H38" s="37"/>
      <c r="I38" s="37"/>
      <c r="J38" s="42"/>
      <c r="K38" s="50" t="s">
        <v>93</v>
      </c>
      <c r="L38" s="51">
        <v>184</v>
      </c>
      <c r="M38" s="51">
        <v>410</v>
      </c>
      <c r="N38" s="51">
        <v>16</v>
      </c>
      <c r="O38" s="44">
        <v>141</v>
      </c>
      <c r="P38" s="51">
        <v>78</v>
      </c>
      <c r="Q38" s="51">
        <v>29</v>
      </c>
      <c r="R38" s="51">
        <v>207</v>
      </c>
      <c r="S38" s="44">
        <v>12</v>
      </c>
      <c r="T38" s="51">
        <v>567</v>
      </c>
      <c r="U38" s="51">
        <v>85</v>
      </c>
      <c r="V38" s="51">
        <v>22</v>
      </c>
      <c r="W38" s="51">
        <v>186</v>
      </c>
      <c r="X38" s="51">
        <v>67</v>
      </c>
      <c r="Y38" s="44">
        <v>26</v>
      </c>
      <c r="Z38" s="51">
        <v>870</v>
      </c>
      <c r="AA38" s="51">
        <v>262</v>
      </c>
      <c r="AB38" s="51">
        <v>311</v>
      </c>
      <c r="AC38" s="51">
        <v>438</v>
      </c>
      <c r="AD38" s="51">
        <v>129</v>
      </c>
      <c r="AE38" s="51">
        <v>21</v>
      </c>
      <c r="AF38" s="51">
        <v>8</v>
      </c>
      <c r="AG38" s="51">
        <v>158</v>
      </c>
      <c r="AH38" s="51">
        <v>19</v>
      </c>
      <c r="AI38" s="51">
        <v>17</v>
      </c>
      <c r="AJ38" s="51">
        <v>51</v>
      </c>
      <c r="AK38" s="51">
        <v>2</v>
      </c>
      <c r="AL38" s="51">
        <v>20</v>
      </c>
      <c r="AM38" s="51">
        <v>19</v>
      </c>
      <c r="AN38" s="51">
        <v>15</v>
      </c>
      <c r="AO38" s="51">
        <f t="shared" si="1"/>
        <v>4370</v>
      </c>
    </row>
    <row r="39" spans="2:41" s="2" customFormat="1" ht="12.75">
      <c r="B39" s="41" t="s">
        <v>46</v>
      </c>
      <c r="C39" s="37"/>
      <c r="D39" s="37"/>
      <c r="E39" s="37"/>
      <c r="F39" s="37"/>
      <c r="G39" s="37"/>
      <c r="H39" s="37"/>
      <c r="I39" s="37"/>
      <c r="J39" s="42"/>
      <c r="K39" s="50" t="s">
        <v>94</v>
      </c>
      <c r="L39" s="51">
        <v>139</v>
      </c>
      <c r="M39" s="51">
        <v>257</v>
      </c>
      <c r="N39" s="51">
        <v>12</v>
      </c>
      <c r="O39" s="44">
        <v>33</v>
      </c>
      <c r="P39" s="51">
        <v>29</v>
      </c>
      <c r="Q39" s="51">
        <v>19</v>
      </c>
      <c r="R39" s="51">
        <v>298</v>
      </c>
      <c r="S39" s="44">
        <v>9</v>
      </c>
      <c r="T39" s="51">
        <v>90</v>
      </c>
      <c r="U39" s="51">
        <v>186</v>
      </c>
      <c r="V39" s="51">
        <v>592</v>
      </c>
      <c r="W39" s="51">
        <v>330</v>
      </c>
      <c r="X39" s="51">
        <v>700</v>
      </c>
      <c r="Y39" s="44">
        <v>48</v>
      </c>
      <c r="Z39" s="51">
        <v>878</v>
      </c>
      <c r="AA39" s="51">
        <v>313</v>
      </c>
      <c r="AB39" s="51">
        <v>280</v>
      </c>
      <c r="AC39" s="51">
        <v>508</v>
      </c>
      <c r="AD39" s="51">
        <v>576</v>
      </c>
      <c r="AE39" s="51">
        <v>250</v>
      </c>
      <c r="AF39" s="51">
        <v>146</v>
      </c>
      <c r="AG39" s="51">
        <v>84</v>
      </c>
      <c r="AH39" s="51">
        <v>9</v>
      </c>
      <c r="AI39" s="51">
        <v>36</v>
      </c>
      <c r="AJ39" s="51">
        <v>110</v>
      </c>
      <c r="AK39" s="51">
        <v>21</v>
      </c>
      <c r="AL39" s="51">
        <v>40</v>
      </c>
      <c r="AM39" s="51">
        <v>95</v>
      </c>
      <c r="AN39" s="51">
        <v>87</v>
      </c>
      <c r="AO39" s="51">
        <f t="shared" si="1"/>
        <v>6175</v>
      </c>
    </row>
    <row r="40" spans="2:41" s="2" customFormat="1" ht="12.75">
      <c r="B40" s="41" t="s">
        <v>47</v>
      </c>
      <c r="C40" s="37"/>
      <c r="D40" s="37"/>
      <c r="E40" s="37"/>
      <c r="F40" s="37"/>
      <c r="G40" s="37"/>
      <c r="H40" s="37"/>
      <c r="I40" s="37"/>
      <c r="J40" s="42"/>
      <c r="K40" s="50" t="s">
        <v>95</v>
      </c>
      <c r="L40" s="51">
        <v>2806</v>
      </c>
      <c r="M40" s="51">
        <v>6005</v>
      </c>
      <c r="N40" s="51">
        <v>2152</v>
      </c>
      <c r="O40" s="53">
        <v>5210</v>
      </c>
      <c r="P40" s="51">
        <v>3973</v>
      </c>
      <c r="Q40" s="51">
        <v>6291</v>
      </c>
      <c r="R40" s="51">
        <v>7285</v>
      </c>
      <c r="S40" s="44">
        <v>1642</v>
      </c>
      <c r="T40" s="51">
        <v>5379</v>
      </c>
      <c r="U40" s="51">
        <v>3917</v>
      </c>
      <c r="V40" s="51">
        <v>830</v>
      </c>
      <c r="W40" s="51">
        <v>3572</v>
      </c>
      <c r="X40" s="51">
        <v>4310</v>
      </c>
      <c r="Y40" s="53">
        <v>2145</v>
      </c>
      <c r="Z40" s="51">
        <v>7403</v>
      </c>
      <c r="AA40" s="51">
        <v>3451</v>
      </c>
      <c r="AB40" s="51">
        <v>2160</v>
      </c>
      <c r="AC40" s="51">
        <v>4013</v>
      </c>
      <c r="AD40" s="51">
        <v>3571</v>
      </c>
      <c r="AE40" s="51">
        <v>2572</v>
      </c>
      <c r="AF40" s="51">
        <v>1735</v>
      </c>
      <c r="AG40" s="51">
        <v>1563</v>
      </c>
      <c r="AH40" s="51">
        <v>2469</v>
      </c>
      <c r="AI40" s="51">
        <v>2147</v>
      </c>
      <c r="AJ40" s="51">
        <v>1670</v>
      </c>
      <c r="AK40" s="51">
        <v>1714</v>
      </c>
      <c r="AL40" s="51">
        <v>1324</v>
      </c>
      <c r="AM40" s="51">
        <v>645</v>
      </c>
      <c r="AN40" s="51">
        <v>1342</v>
      </c>
      <c r="AO40" s="51">
        <f t="shared" si="1"/>
        <v>93296</v>
      </c>
    </row>
    <row r="41" spans="2:41" s="2" customFormat="1" ht="12.75">
      <c r="B41" s="41" t="s">
        <v>48</v>
      </c>
      <c r="C41" s="37"/>
      <c r="D41" s="37"/>
      <c r="E41" s="37"/>
      <c r="F41" s="37"/>
      <c r="G41" s="37"/>
      <c r="H41" s="37"/>
      <c r="I41" s="37"/>
      <c r="J41" s="42"/>
      <c r="K41" s="50" t="s">
        <v>96</v>
      </c>
      <c r="L41" s="51">
        <v>392</v>
      </c>
      <c r="M41" s="51">
        <v>414</v>
      </c>
      <c r="N41" s="51">
        <v>43</v>
      </c>
      <c r="O41" s="44">
        <v>7</v>
      </c>
      <c r="P41" s="51">
        <v>5</v>
      </c>
      <c r="Q41" s="51">
        <v>1</v>
      </c>
      <c r="R41" s="51">
        <v>8</v>
      </c>
      <c r="S41" s="44">
        <v>1</v>
      </c>
      <c r="T41" s="51">
        <v>2</v>
      </c>
      <c r="U41" s="51">
        <v>34</v>
      </c>
      <c r="V41" s="51">
        <v>48</v>
      </c>
      <c r="W41" s="51">
        <v>3</v>
      </c>
      <c r="X41" s="51">
        <v>48</v>
      </c>
      <c r="Y41" s="44">
        <v>5</v>
      </c>
      <c r="Z41" s="51">
        <v>66</v>
      </c>
      <c r="AA41" s="51">
        <v>19</v>
      </c>
      <c r="AB41" s="51">
        <v>63</v>
      </c>
      <c r="AC41" s="51">
        <v>2</v>
      </c>
      <c r="AD41" s="51">
        <v>85</v>
      </c>
      <c r="AE41" s="51">
        <v>60</v>
      </c>
      <c r="AF41" s="51">
        <v>49</v>
      </c>
      <c r="AG41" s="51">
        <v>34</v>
      </c>
      <c r="AH41" s="51">
        <v>1</v>
      </c>
      <c r="AI41" s="44">
        <v>0</v>
      </c>
      <c r="AJ41" s="51">
        <v>2</v>
      </c>
      <c r="AK41" s="44">
        <v>0</v>
      </c>
      <c r="AL41" s="44">
        <v>0</v>
      </c>
      <c r="AM41" s="44">
        <v>0</v>
      </c>
      <c r="AN41" s="44">
        <v>0</v>
      </c>
      <c r="AO41" s="51">
        <f>SUM(L41+M41+N41+O41+P41+Q41+R41+S41+T41+U41+V41+W41+X41+Y41+Z41+AA41+AB41+AC41+AD41+AE41+AF41+AG41+AH41+AJ41)</f>
        <v>1392</v>
      </c>
    </row>
    <row r="42" spans="2:41" s="2" customFormat="1" ht="12.75">
      <c r="B42" s="41" t="s">
        <v>49</v>
      </c>
      <c r="C42" s="37"/>
      <c r="D42" s="37"/>
      <c r="E42" s="37"/>
      <c r="F42" s="37"/>
      <c r="G42" s="37"/>
      <c r="H42" s="37"/>
      <c r="I42" s="37"/>
      <c r="J42" s="42"/>
      <c r="K42" s="50" t="s">
        <v>97</v>
      </c>
      <c r="L42" s="51">
        <v>8</v>
      </c>
      <c r="M42" s="51">
        <v>27</v>
      </c>
      <c r="N42" s="44">
        <v>0</v>
      </c>
      <c r="O42" s="44">
        <v>1</v>
      </c>
      <c r="P42" s="51">
        <v>2</v>
      </c>
      <c r="Q42" s="51">
        <v>2</v>
      </c>
      <c r="R42" s="51">
        <v>6</v>
      </c>
      <c r="S42" s="44">
        <v>0</v>
      </c>
      <c r="T42" s="51">
        <v>16</v>
      </c>
      <c r="U42" s="51">
        <v>1</v>
      </c>
      <c r="V42" s="44">
        <v>0</v>
      </c>
      <c r="W42" s="51">
        <v>1</v>
      </c>
      <c r="X42" s="51">
        <v>2</v>
      </c>
      <c r="Y42" s="44">
        <v>1</v>
      </c>
      <c r="Z42" s="51">
        <v>28</v>
      </c>
      <c r="AA42" s="51">
        <v>1</v>
      </c>
      <c r="AB42" s="51">
        <v>5</v>
      </c>
      <c r="AC42" s="51">
        <v>28</v>
      </c>
      <c r="AD42" s="51">
        <v>1</v>
      </c>
      <c r="AE42" s="44">
        <v>0</v>
      </c>
      <c r="AF42" s="51">
        <v>1</v>
      </c>
      <c r="AG42" s="51">
        <v>4</v>
      </c>
      <c r="AH42" s="51">
        <v>16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51">
        <f>SUM(L42+M42+O42+P42+Q42+R42+T42+U42+W42+X42+Y42+Z42+AA42+AB42+AC42+AD42+AF42+AG42+AH42)</f>
        <v>151</v>
      </c>
    </row>
    <row r="43" spans="2:41" s="2" customFormat="1" ht="12.75">
      <c r="B43" s="41" t="s">
        <v>50</v>
      </c>
      <c r="C43" s="37"/>
      <c r="D43" s="37"/>
      <c r="E43" s="37"/>
      <c r="F43" s="37"/>
      <c r="G43" s="37"/>
      <c r="H43" s="37"/>
      <c r="I43" s="37"/>
      <c r="J43" s="42"/>
      <c r="K43" s="50" t="s">
        <v>98</v>
      </c>
      <c r="L43" s="51">
        <v>9</v>
      </c>
      <c r="M43" s="51">
        <v>14</v>
      </c>
      <c r="N43" s="51">
        <v>1</v>
      </c>
      <c r="O43" s="44">
        <v>3</v>
      </c>
      <c r="P43" s="44">
        <v>0</v>
      </c>
      <c r="Q43" s="44">
        <v>0</v>
      </c>
      <c r="R43" s="51">
        <v>1</v>
      </c>
      <c r="S43" s="51">
        <v>1</v>
      </c>
      <c r="T43" s="44">
        <v>0</v>
      </c>
      <c r="U43" s="51">
        <v>8</v>
      </c>
      <c r="V43" s="51">
        <v>32</v>
      </c>
      <c r="W43" s="51">
        <v>1</v>
      </c>
      <c r="X43" s="51">
        <v>87</v>
      </c>
      <c r="Y43" s="44">
        <v>0</v>
      </c>
      <c r="Z43" s="51">
        <v>23</v>
      </c>
      <c r="AA43" s="51">
        <v>14</v>
      </c>
      <c r="AB43" s="51">
        <v>7</v>
      </c>
      <c r="AC43" s="51">
        <v>25</v>
      </c>
      <c r="AD43" s="51">
        <v>12</v>
      </c>
      <c r="AE43" s="51">
        <v>7</v>
      </c>
      <c r="AF43" s="51">
        <v>12</v>
      </c>
      <c r="AG43" s="51">
        <v>12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51">
        <v>4</v>
      </c>
      <c r="AO43" s="51">
        <f>SUM(L43+M43+N43+O43+R43+S43+U43+V43+W43+X43+Z43+AA43+AB43+AC43+AD43+AE43+AF43+AG43+AN43)</f>
        <v>273</v>
      </c>
    </row>
    <row r="44" spans="2:41" s="2" customFormat="1" ht="12.75">
      <c r="B44" s="41" t="s">
        <v>51</v>
      </c>
      <c r="C44" s="37"/>
      <c r="D44" s="37"/>
      <c r="E44" s="37"/>
      <c r="F44" s="37"/>
      <c r="G44" s="37"/>
      <c r="H44" s="37"/>
      <c r="I44" s="37"/>
      <c r="J44" s="42"/>
      <c r="K44" s="50" t="s">
        <v>99</v>
      </c>
      <c r="L44" s="51">
        <v>74</v>
      </c>
      <c r="M44" s="51">
        <v>242</v>
      </c>
      <c r="N44" s="51">
        <v>70</v>
      </c>
      <c r="O44" s="44">
        <v>33</v>
      </c>
      <c r="P44" s="51">
        <v>27</v>
      </c>
      <c r="Q44" s="51">
        <v>30</v>
      </c>
      <c r="R44" s="51">
        <v>45</v>
      </c>
      <c r="S44" s="44">
        <v>0</v>
      </c>
      <c r="T44" s="51">
        <v>48</v>
      </c>
      <c r="U44" s="51">
        <v>58</v>
      </c>
      <c r="V44" s="51">
        <v>51</v>
      </c>
      <c r="W44" s="51">
        <v>67</v>
      </c>
      <c r="X44" s="51">
        <v>510</v>
      </c>
      <c r="Y44" s="44">
        <v>66</v>
      </c>
      <c r="Z44" s="51">
        <v>134</v>
      </c>
      <c r="AA44" s="51">
        <v>75</v>
      </c>
      <c r="AB44" s="51">
        <v>60</v>
      </c>
      <c r="AC44" s="51">
        <v>91</v>
      </c>
      <c r="AD44" s="51">
        <v>54</v>
      </c>
      <c r="AE44" s="51">
        <v>70</v>
      </c>
      <c r="AF44" s="51">
        <v>64</v>
      </c>
      <c r="AG44" s="51">
        <v>49</v>
      </c>
      <c r="AH44" s="51">
        <v>81</v>
      </c>
      <c r="AI44" s="51">
        <v>5</v>
      </c>
      <c r="AJ44" s="51">
        <v>19</v>
      </c>
      <c r="AK44" s="51">
        <v>3</v>
      </c>
      <c r="AL44" s="44">
        <v>0</v>
      </c>
      <c r="AM44" s="51">
        <v>1</v>
      </c>
      <c r="AN44" s="51">
        <v>15</v>
      </c>
      <c r="AO44" s="51">
        <f>SUM(AN44+AM44+AK44+AJ44+AI44+AH44+AG44+AF44+AE44+AD44+AC44+AB44+AA44+Z44+Y44+X44+W44+V44+U44+T44+R44+Q44+P44+O44+N44+M44+L44)</f>
        <v>2042</v>
      </c>
    </row>
    <row r="45" spans="2:41" s="2" customFormat="1" ht="12.75">
      <c r="B45" s="54"/>
      <c r="C45" s="47"/>
      <c r="D45" s="47"/>
      <c r="E45" s="47"/>
      <c r="F45" s="47"/>
      <c r="G45" s="47"/>
      <c r="H45" s="47"/>
      <c r="I45" s="47"/>
      <c r="J45" s="47"/>
      <c r="K45" s="47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</row>
    <row r="46" spans="2:41" s="2" customFormat="1" ht="12.75">
      <c r="B46" s="36" t="s">
        <v>52</v>
      </c>
      <c r="C46" s="37"/>
      <c r="D46" s="37"/>
      <c r="E46" s="37"/>
      <c r="F46" s="37"/>
      <c r="G46" s="37"/>
      <c r="H46" s="37"/>
      <c r="I46" s="37"/>
      <c r="J46" s="37"/>
      <c r="K46" s="56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2:41" s="2" customFormat="1" ht="12.75">
      <c r="B47" s="41" t="s">
        <v>53</v>
      </c>
      <c r="C47" s="37"/>
      <c r="D47" s="37"/>
      <c r="E47" s="37"/>
      <c r="F47" s="37"/>
      <c r="G47" s="37"/>
      <c r="H47" s="37"/>
      <c r="I47" s="37"/>
      <c r="J47" s="42"/>
      <c r="K47" s="50" t="s">
        <v>100</v>
      </c>
      <c r="L47" s="51">
        <v>2428</v>
      </c>
      <c r="M47" s="51">
        <v>2108</v>
      </c>
      <c r="N47" s="44">
        <v>0</v>
      </c>
      <c r="O47" s="51">
        <v>42</v>
      </c>
      <c r="P47" s="51">
        <v>34</v>
      </c>
      <c r="Q47" s="51">
        <v>122</v>
      </c>
      <c r="R47" s="51">
        <v>60</v>
      </c>
      <c r="S47" s="51">
        <v>1</v>
      </c>
      <c r="T47" s="51">
        <v>43</v>
      </c>
      <c r="U47" s="51">
        <v>63</v>
      </c>
      <c r="V47" s="51">
        <v>106</v>
      </c>
      <c r="W47" s="51">
        <v>199</v>
      </c>
      <c r="X47" s="51">
        <v>429</v>
      </c>
      <c r="Y47" s="51">
        <v>295</v>
      </c>
      <c r="Z47" s="51">
        <v>234</v>
      </c>
      <c r="AA47" s="51">
        <v>54</v>
      </c>
      <c r="AB47" s="51">
        <v>147</v>
      </c>
      <c r="AC47" s="51">
        <v>28</v>
      </c>
      <c r="AD47" s="51">
        <v>176</v>
      </c>
      <c r="AE47" s="51">
        <v>15</v>
      </c>
      <c r="AF47" s="51">
        <v>6</v>
      </c>
      <c r="AG47" s="51">
        <v>472</v>
      </c>
      <c r="AH47" s="51">
        <v>51</v>
      </c>
      <c r="AI47" s="51">
        <v>61</v>
      </c>
      <c r="AJ47" s="51">
        <v>12</v>
      </c>
      <c r="AK47" s="51">
        <v>29</v>
      </c>
      <c r="AL47" s="51">
        <v>1</v>
      </c>
      <c r="AM47" s="51">
        <v>19</v>
      </c>
      <c r="AN47" s="51">
        <v>16</v>
      </c>
      <c r="AO47" s="51">
        <f aca="true" t="shared" si="2" ref="AO47:AO52">SUM(L47:AN47)</f>
        <v>7251</v>
      </c>
    </row>
    <row r="48" spans="2:41" s="2" customFormat="1" ht="12.75">
      <c r="B48" s="41" t="s">
        <v>54</v>
      </c>
      <c r="C48" s="37"/>
      <c r="D48" s="37"/>
      <c r="E48" s="37"/>
      <c r="F48" s="37"/>
      <c r="G48" s="37"/>
      <c r="H48" s="37"/>
      <c r="I48" s="37"/>
      <c r="J48" s="42"/>
      <c r="K48" s="50" t="s">
        <v>101</v>
      </c>
      <c r="L48" s="51">
        <v>128</v>
      </c>
      <c r="M48" s="51">
        <v>397</v>
      </c>
      <c r="N48" s="51">
        <v>16</v>
      </c>
      <c r="O48" s="51">
        <v>759</v>
      </c>
      <c r="P48" s="51">
        <v>45</v>
      </c>
      <c r="Q48" s="51">
        <v>54</v>
      </c>
      <c r="R48" s="51">
        <v>222</v>
      </c>
      <c r="S48" s="51">
        <v>9</v>
      </c>
      <c r="T48" s="51">
        <v>36</v>
      </c>
      <c r="U48" s="51">
        <v>86</v>
      </c>
      <c r="V48" s="51">
        <v>223</v>
      </c>
      <c r="W48" s="51">
        <v>63</v>
      </c>
      <c r="X48" s="51">
        <v>111</v>
      </c>
      <c r="Y48" s="51">
        <v>27</v>
      </c>
      <c r="Z48" s="51">
        <v>1064</v>
      </c>
      <c r="AA48" s="51">
        <v>144</v>
      </c>
      <c r="AB48" s="51">
        <v>1224</v>
      </c>
      <c r="AC48" s="51">
        <v>50</v>
      </c>
      <c r="AD48" s="51">
        <v>128</v>
      </c>
      <c r="AE48" s="51">
        <v>57</v>
      </c>
      <c r="AF48" s="51">
        <v>183</v>
      </c>
      <c r="AG48" s="51">
        <v>53</v>
      </c>
      <c r="AH48" s="51">
        <v>85</v>
      </c>
      <c r="AI48" s="51">
        <v>56</v>
      </c>
      <c r="AJ48" s="51">
        <v>53</v>
      </c>
      <c r="AK48" s="51">
        <v>4</v>
      </c>
      <c r="AL48" s="51">
        <v>12</v>
      </c>
      <c r="AM48" s="51">
        <v>4</v>
      </c>
      <c r="AN48" s="51">
        <v>123</v>
      </c>
      <c r="AO48" s="51">
        <f t="shared" si="2"/>
        <v>5416</v>
      </c>
    </row>
    <row r="49" spans="2:41" s="2" customFormat="1" ht="12.75">
      <c r="B49" s="41" t="s">
        <v>55</v>
      </c>
      <c r="C49" s="37"/>
      <c r="D49" s="37"/>
      <c r="E49" s="37"/>
      <c r="F49" s="37"/>
      <c r="G49" s="37"/>
      <c r="H49" s="37"/>
      <c r="I49" s="37"/>
      <c r="J49" s="42"/>
      <c r="K49" s="50" t="s">
        <v>102</v>
      </c>
      <c r="L49" s="51">
        <v>1628</v>
      </c>
      <c r="M49" s="51">
        <v>3769</v>
      </c>
      <c r="N49" s="51">
        <v>1028</v>
      </c>
      <c r="O49" s="51">
        <v>576</v>
      </c>
      <c r="P49" s="51">
        <v>363</v>
      </c>
      <c r="Q49" s="51">
        <v>491</v>
      </c>
      <c r="R49" s="51">
        <v>1205</v>
      </c>
      <c r="S49" s="51">
        <v>492</v>
      </c>
      <c r="T49" s="51">
        <v>363</v>
      </c>
      <c r="U49" s="51">
        <v>1131</v>
      </c>
      <c r="V49" s="51">
        <v>365</v>
      </c>
      <c r="W49" s="51">
        <v>701</v>
      </c>
      <c r="X49" s="51">
        <v>1118</v>
      </c>
      <c r="Y49" s="51">
        <v>464</v>
      </c>
      <c r="Z49" s="51">
        <v>6640</v>
      </c>
      <c r="AA49" s="51">
        <v>2773</v>
      </c>
      <c r="AB49" s="51">
        <v>3499</v>
      </c>
      <c r="AC49" s="51">
        <v>5204</v>
      </c>
      <c r="AD49" s="51">
        <v>1515</v>
      </c>
      <c r="AE49" s="51">
        <v>707</v>
      </c>
      <c r="AF49" s="51">
        <v>416</v>
      </c>
      <c r="AG49" s="51">
        <v>1990</v>
      </c>
      <c r="AH49" s="51">
        <v>614</v>
      </c>
      <c r="AI49" s="51">
        <v>503</v>
      </c>
      <c r="AJ49" s="51">
        <v>664</v>
      </c>
      <c r="AK49" s="51">
        <v>241</v>
      </c>
      <c r="AL49" s="51">
        <v>514</v>
      </c>
      <c r="AM49" s="51">
        <v>294</v>
      </c>
      <c r="AN49" s="51">
        <v>669</v>
      </c>
      <c r="AO49" s="51">
        <f t="shared" si="2"/>
        <v>39937</v>
      </c>
    </row>
    <row r="50" spans="2:41" s="2" customFormat="1" ht="12.75">
      <c r="B50" s="41" t="s">
        <v>56</v>
      </c>
      <c r="C50" s="37"/>
      <c r="D50" s="37"/>
      <c r="E50" s="37"/>
      <c r="F50" s="37"/>
      <c r="G50" s="37"/>
      <c r="H50" s="37"/>
      <c r="I50" s="37"/>
      <c r="J50" s="42"/>
      <c r="K50" s="50" t="s">
        <v>103</v>
      </c>
      <c r="L50" s="51">
        <v>889</v>
      </c>
      <c r="M50" s="51">
        <v>1430</v>
      </c>
      <c r="N50" s="51">
        <v>370</v>
      </c>
      <c r="O50" s="51">
        <v>2876</v>
      </c>
      <c r="P50" s="51">
        <v>3199</v>
      </c>
      <c r="Q50" s="51">
        <v>3387</v>
      </c>
      <c r="R50" s="51">
        <v>3617</v>
      </c>
      <c r="S50" s="51">
        <v>451</v>
      </c>
      <c r="T50" s="51">
        <v>4582</v>
      </c>
      <c r="U50" s="51">
        <v>847</v>
      </c>
      <c r="V50" s="51">
        <v>1578</v>
      </c>
      <c r="W50" s="51">
        <v>3382</v>
      </c>
      <c r="X50" s="51">
        <v>4426</v>
      </c>
      <c r="Y50" s="51">
        <v>1746</v>
      </c>
      <c r="Z50" s="51">
        <v>4417</v>
      </c>
      <c r="AA50" s="51">
        <v>1671</v>
      </c>
      <c r="AB50" s="51">
        <v>403</v>
      </c>
      <c r="AC50" s="51">
        <v>207</v>
      </c>
      <c r="AD50" s="51">
        <v>3515</v>
      </c>
      <c r="AE50" s="51">
        <v>2184</v>
      </c>
      <c r="AF50" s="51">
        <v>1766</v>
      </c>
      <c r="AG50" s="51">
        <v>644</v>
      </c>
      <c r="AH50" s="51">
        <v>979</v>
      </c>
      <c r="AI50" s="51">
        <v>760</v>
      </c>
      <c r="AJ50" s="51">
        <v>810</v>
      </c>
      <c r="AK50" s="51">
        <v>1094</v>
      </c>
      <c r="AL50" s="51">
        <v>313</v>
      </c>
      <c r="AM50" s="51">
        <v>218</v>
      </c>
      <c r="AN50" s="51">
        <v>297</v>
      </c>
      <c r="AO50" s="51">
        <f t="shared" si="2"/>
        <v>52058</v>
      </c>
    </row>
    <row r="51" spans="2:41" s="2" customFormat="1" ht="12.75">
      <c r="B51" s="41" t="s">
        <v>57</v>
      </c>
      <c r="C51" s="37"/>
      <c r="D51" s="37"/>
      <c r="E51" s="37"/>
      <c r="F51" s="37"/>
      <c r="G51" s="37"/>
      <c r="H51" s="37"/>
      <c r="I51" s="37"/>
      <c r="J51" s="42"/>
      <c r="K51" s="50" t="s">
        <v>104</v>
      </c>
      <c r="L51" s="51">
        <v>1525</v>
      </c>
      <c r="M51" s="51">
        <v>3273</v>
      </c>
      <c r="N51" s="51">
        <v>718</v>
      </c>
      <c r="O51" s="51">
        <v>2613</v>
      </c>
      <c r="P51" s="51">
        <v>799</v>
      </c>
      <c r="Q51" s="51">
        <v>2570</v>
      </c>
      <c r="R51" s="51">
        <v>3770</v>
      </c>
      <c r="S51" s="51">
        <v>404</v>
      </c>
      <c r="T51" s="51">
        <v>1526</v>
      </c>
      <c r="U51" s="51">
        <v>2027</v>
      </c>
      <c r="V51" s="51">
        <v>114</v>
      </c>
      <c r="W51" s="51">
        <v>389</v>
      </c>
      <c r="X51" s="51">
        <v>343</v>
      </c>
      <c r="Y51" s="51">
        <v>156</v>
      </c>
      <c r="Z51" s="51">
        <v>535</v>
      </c>
      <c r="AA51" s="51">
        <v>224</v>
      </c>
      <c r="AB51" s="51">
        <v>73</v>
      </c>
      <c r="AC51" s="51">
        <v>96</v>
      </c>
      <c r="AD51" s="51">
        <v>801</v>
      </c>
      <c r="AE51" s="51">
        <v>341</v>
      </c>
      <c r="AF51" s="51">
        <v>121</v>
      </c>
      <c r="AG51" s="51">
        <v>60</v>
      </c>
      <c r="AH51" s="51">
        <v>1021</v>
      </c>
      <c r="AI51" s="51">
        <v>455</v>
      </c>
      <c r="AJ51" s="51">
        <v>438</v>
      </c>
      <c r="AK51" s="51">
        <v>461</v>
      </c>
      <c r="AL51" s="51">
        <v>622</v>
      </c>
      <c r="AM51" s="51">
        <v>304</v>
      </c>
      <c r="AN51" s="51">
        <v>235</v>
      </c>
      <c r="AO51" s="51">
        <f t="shared" si="2"/>
        <v>26014</v>
      </c>
    </row>
    <row r="52" spans="2:41" s="2" customFormat="1" ht="12.75">
      <c r="B52" s="41" t="s">
        <v>58</v>
      </c>
      <c r="C52" s="37"/>
      <c r="D52" s="37"/>
      <c r="E52" s="37"/>
      <c r="F52" s="37"/>
      <c r="G52" s="37"/>
      <c r="H52" s="37"/>
      <c r="I52" s="37"/>
      <c r="J52" s="42"/>
      <c r="K52" s="50" t="s">
        <v>105</v>
      </c>
      <c r="L52" s="51">
        <v>173</v>
      </c>
      <c r="M52" s="51">
        <v>442</v>
      </c>
      <c r="N52" s="51">
        <v>593</v>
      </c>
      <c r="O52" s="51">
        <v>544</v>
      </c>
      <c r="P52" s="51">
        <v>204</v>
      </c>
      <c r="Q52" s="51">
        <v>1345</v>
      </c>
      <c r="R52" s="51">
        <v>770</v>
      </c>
      <c r="S52" s="51">
        <v>441</v>
      </c>
      <c r="T52" s="51">
        <v>163</v>
      </c>
      <c r="U52" s="51">
        <v>664</v>
      </c>
      <c r="V52" s="51">
        <v>58</v>
      </c>
      <c r="W52" s="51">
        <v>57</v>
      </c>
      <c r="X52" s="51">
        <v>251</v>
      </c>
      <c r="Y52" s="51">
        <v>3</v>
      </c>
      <c r="Z52" s="51">
        <v>63</v>
      </c>
      <c r="AA52" s="51">
        <v>46</v>
      </c>
      <c r="AB52" s="51">
        <v>215</v>
      </c>
      <c r="AC52" s="51">
        <v>24</v>
      </c>
      <c r="AD52" s="51">
        <v>442</v>
      </c>
      <c r="AE52" s="51">
        <v>189</v>
      </c>
      <c r="AF52" s="51">
        <v>157</v>
      </c>
      <c r="AG52" s="51">
        <v>11</v>
      </c>
      <c r="AH52" s="51">
        <v>342</v>
      </c>
      <c r="AI52" s="51">
        <v>600</v>
      </c>
      <c r="AJ52" s="51">
        <v>442</v>
      </c>
      <c r="AK52" s="51">
        <v>419</v>
      </c>
      <c r="AL52" s="51">
        <v>76</v>
      </c>
      <c r="AM52" s="51">
        <v>32</v>
      </c>
      <c r="AN52" s="51">
        <v>241</v>
      </c>
      <c r="AO52" s="51">
        <f t="shared" si="2"/>
        <v>9007</v>
      </c>
    </row>
    <row r="53" spans="2:41" s="18" customFormat="1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2:41" s="18" customFormat="1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2:41" s="13" customFormat="1" ht="11.25" customHeight="1">
      <c r="B55" s="57" t="s">
        <v>69</v>
      </c>
      <c r="C55" s="58"/>
      <c r="D55" s="58"/>
      <c r="E55" s="58"/>
      <c r="F55" s="58"/>
      <c r="G55" s="58"/>
      <c r="H55" s="58"/>
      <c r="I55" s="58"/>
      <c r="J55" s="59"/>
      <c r="K55" s="60"/>
      <c r="L55" s="61">
        <f>SUM((L29+L30+L31+L32)/L23)*100</f>
        <v>6.734603455914931</v>
      </c>
      <c r="M55" s="61">
        <f aca="true" t="shared" si="3" ref="M55:AO55">SUM((M29+M30+M31+M32)/M23)*100</f>
        <v>13.118486732638585</v>
      </c>
      <c r="N55" s="61">
        <f t="shared" si="3"/>
        <v>44.587155963302756</v>
      </c>
      <c r="O55" s="61">
        <f t="shared" si="3"/>
        <v>25.101214574898783</v>
      </c>
      <c r="P55" s="61">
        <f t="shared" si="3"/>
        <v>27.28251507321275</v>
      </c>
      <c r="Q55" s="61">
        <f t="shared" si="3"/>
        <v>47.82281340193249</v>
      </c>
      <c r="R55" s="61">
        <f t="shared" si="3"/>
        <v>27.830775611779345</v>
      </c>
      <c r="S55" s="61">
        <f t="shared" si="3"/>
        <v>11.29032258064516</v>
      </c>
      <c r="T55" s="61">
        <f t="shared" si="3"/>
        <v>21.40622672426635</v>
      </c>
      <c r="U55" s="61">
        <f t="shared" si="3"/>
        <v>10.772104607721046</v>
      </c>
      <c r="V55" s="61">
        <f t="shared" si="3"/>
        <v>8.960720130932897</v>
      </c>
      <c r="W55" s="61">
        <f t="shared" si="3"/>
        <v>18.55562513045293</v>
      </c>
      <c r="X55" s="61">
        <f t="shared" si="3"/>
        <v>22.596585804132975</v>
      </c>
      <c r="Y55" s="61">
        <f t="shared" si="3"/>
        <v>24.637681159420293</v>
      </c>
      <c r="Z55" s="61">
        <f t="shared" si="3"/>
        <v>44.6460279471937</v>
      </c>
      <c r="AA55" s="61">
        <f t="shared" si="3"/>
        <v>71.84446254071662</v>
      </c>
      <c r="AB55" s="61">
        <f t="shared" si="3"/>
        <v>67.66768566804532</v>
      </c>
      <c r="AC55" s="61">
        <f t="shared" si="3"/>
        <v>70.4047067213407</v>
      </c>
      <c r="AD55" s="61">
        <f t="shared" si="3"/>
        <v>22.213775277482135</v>
      </c>
      <c r="AE55" s="61">
        <f t="shared" si="3"/>
        <v>19.381620383624394</v>
      </c>
      <c r="AF55" s="61">
        <f t="shared" si="3"/>
        <v>14.609286523216308</v>
      </c>
      <c r="AG55" s="61">
        <f t="shared" si="3"/>
        <v>35.54179566563467</v>
      </c>
      <c r="AH55" s="61">
        <f t="shared" si="3"/>
        <v>23.609314359637775</v>
      </c>
      <c r="AI55" s="61">
        <f t="shared" si="3"/>
        <v>22.012320328542096</v>
      </c>
      <c r="AJ55" s="61">
        <f t="shared" si="3"/>
        <v>7.895824720959074</v>
      </c>
      <c r="AK55" s="61">
        <f t="shared" si="3"/>
        <v>30.516014234875442</v>
      </c>
      <c r="AL55" s="61">
        <f t="shared" si="3"/>
        <v>18.920676202860857</v>
      </c>
      <c r="AM55" s="61">
        <f t="shared" si="3"/>
        <v>6.199770378874857</v>
      </c>
      <c r="AN55" s="61">
        <f t="shared" si="3"/>
        <v>23.845667299177737</v>
      </c>
      <c r="AO55" s="61">
        <f t="shared" si="3"/>
        <v>29.919174129994346</v>
      </c>
    </row>
    <row r="56" spans="2:41" s="13" customFormat="1" ht="11.25" customHeight="1">
      <c r="B56" s="62"/>
      <c r="C56" s="63"/>
      <c r="D56" s="63"/>
      <c r="E56" s="63"/>
      <c r="F56" s="63"/>
      <c r="G56" s="63"/>
      <c r="H56" s="63"/>
      <c r="I56" s="63"/>
      <c r="J56" s="64"/>
      <c r="K56" s="65" t="s">
        <v>106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</row>
    <row r="57" spans="2:41" s="13" customFormat="1" ht="11.25" customHeight="1">
      <c r="B57" s="67"/>
      <c r="C57" s="68"/>
      <c r="D57" s="68"/>
      <c r="E57" s="68"/>
      <c r="F57" s="68"/>
      <c r="G57" s="68"/>
      <c r="H57" s="68"/>
      <c r="I57" s="68"/>
      <c r="J57" s="69"/>
      <c r="K57" s="70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2:41" s="19" customFormat="1" ht="12.75">
      <c r="B58" s="72"/>
      <c r="C58" s="72"/>
      <c r="D58" s="72"/>
      <c r="E58" s="72"/>
      <c r="F58" s="72"/>
      <c r="G58" s="72"/>
      <c r="H58" s="72"/>
      <c r="I58" s="72"/>
      <c r="J58" s="72"/>
      <c r="K58" s="73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2:41" s="13" customFormat="1" ht="11.25" customHeight="1">
      <c r="B59" s="57" t="s">
        <v>70</v>
      </c>
      <c r="C59" s="58"/>
      <c r="D59" s="58"/>
      <c r="E59" s="58"/>
      <c r="F59" s="58"/>
      <c r="G59" s="58"/>
      <c r="H59" s="58"/>
      <c r="I59" s="58"/>
      <c r="J59" s="59"/>
      <c r="K59" s="74" t="s">
        <v>107</v>
      </c>
      <c r="L59" s="61">
        <f>SUM(L36/L23)*100</f>
        <v>2.303943287549845</v>
      </c>
      <c r="M59" s="61">
        <f aca="true" t="shared" si="4" ref="M59:AO59">SUM(M36/M23)*100</f>
        <v>3.7481390664681675</v>
      </c>
      <c r="N59" s="61">
        <f t="shared" si="4"/>
        <v>4.110091743119266</v>
      </c>
      <c r="O59" s="61">
        <f t="shared" si="4"/>
        <v>23.21187584345479</v>
      </c>
      <c r="P59" s="61">
        <f t="shared" si="4"/>
        <v>8.290267011197244</v>
      </c>
      <c r="Q59" s="61">
        <f t="shared" si="4"/>
        <v>17.906889195633077</v>
      </c>
      <c r="R59" s="61">
        <f t="shared" si="4"/>
        <v>12.142264620489424</v>
      </c>
      <c r="S59" s="61">
        <f t="shared" si="4"/>
        <v>2.7808676307007785</v>
      </c>
      <c r="T59" s="61">
        <f t="shared" si="4"/>
        <v>7.150305377625503</v>
      </c>
      <c r="U59" s="61">
        <f t="shared" si="4"/>
        <v>2.926525529265255</v>
      </c>
      <c r="V59" s="61">
        <f t="shared" si="4"/>
        <v>3.436988543371522</v>
      </c>
      <c r="W59" s="61">
        <f t="shared" si="4"/>
        <v>6.032143602588187</v>
      </c>
      <c r="X59" s="61">
        <f t="shared" si="4"/>
        <v>5.615453728661276</v>
      </c>
      <c r="Y59" s="61">
        <f t="shared" si="4"/>
        <v>2.9728725380899292</v>
      </c>
      <c r="Z59" s="61">
        <f t="shared" si="4"/>
        <v>11.178877480120436</v>
      </c>
      <c r="AA59" s="61">
        <f t="shared" si="4"/>
        <v>6.758957654723127</v>
      </c>
      <c r="AB59" s="61">
        <f t="shared" si="4"/>
        <v>4.2977881675957565</v>
      </c>
      <c r="AC59" s="61">
        <f t="shared" si="4"/>
        <v>7.505794259226244</v>
      </c>
      <c r="AD59" s="61">
        <f t="shared" si="4"/>
        <v>8.909837311844306</v>
      </c>
      <c r="AE59" s="61">
        <f t="shared" si="4"/>
        <v>2.662467792728314</v>
      </c>
      <c r="AF59" s="61">
        <f t="shared" si="4"/>
        <v>2.453756134390336</v>
      </c>
      <c r="AG59" s="61">
        <f t="shared" si="4"/>
        <v>13.498452012383902</v>
      </c>
      <c r="AH59" s="61">
        <f t="shared" si="4"/>
        <v>7.276843467011643</v>
      </c>
      <c r="AI59" s="61">
        <f t="shared" si="4"/>
        <v>4.024640657084189</v>
      </c>
      <c r="AJ59" s="61">
        <f t="shared" si="4"/>
        <v>2.563042579578338</v>
      </c>
      <c r="AK59" s="61">
        <f t="shared" si="4"/>
        <v>20.195729537366546</v>
      </c>
      <c r="AL59" s="61">
        <f t="shared" si="4"/>
        <v>3.966189856957087</v>
      </c>
      <c r="AM59" s="61">
        <f t="shared" si="4"/>
        <v>4.247990815154994</v>
      </c>
      <c r="AN59" s="61">
        <f t="shared" si="4"/>
        <v>6.072106261859583</v>
      </c>
      <c r="AO59" s="61">
        <f t="shared" si="4"/>
        <v>8.269438657531698</v>
      </c>
    </row>
    <row r="60" spans="2:41" s="13" customFormat="1" ht="11.25" customHeight="1">
      <c r="B60" s="67"/>
      <c r="C60" s="68"/>
      <c r="D60" s="68"/>
      <c r="E60" s="68"/>
      <c r="F60" s="68"/>
      <c r="G60" s="68"/>
      <c r="H60" s="68"/>
      <c r="I60" s="68"/>
      <c r="J60" s="69"/>
      <c r="K60" s="75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spans="2:41" s="19" customFormat="1" ht="12.75">
      <c r="B61" s="72"/>
      <c r="C61" s="72"/>
      <c r="D61" s="72"/>
      <c r="E61" s="72"/>
      <c r="F61" s="72"/>
      <c r="G61" s="72"/>
      <c r="H61" s="72"/>
      <c r="I61" s="72"/>
      <c r="J61" s="72"/>
      <c r="K61" s="73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2:41" s="13" customFormat="1" ht="11.25">
      <c r="B62" s="57" t="s">
        <v>71</v>
      </c>
      <c r="C62" s="58"/>
      <c r="D62" s="58"/>
      <c r="E62" s="58"/>
      <c r="F62" s="58"/>
      <c r="G62" s="58"/>
      <c r="H62" s="58"/>
      <c r="I62" s="58"/>
      <c r="J62" s="59"/>
      <c r="K62" s="74" t="s">
        <v>108</v>
      </c>
      <c r="L62" s="61">
        <f>SUM((L47+L48)/L23)*100</f>
        <v>37.749224634470536</v>
      </c>
      <c r="M62" s="61">
        <f aca="true" t="shared" si="5" ref="M62:AO62">SUM((M47+M48)/M23)*100</f>
        <v>21.937122339959718</v>
      </c>
      <c r="N62" s="61">
        <f t="shared" si="5"/>
        <v>0.5871559633027523</v>
      </c>
      <c r="O62" s="61">
        <f t="shared" si="5"/>
        <v>10.809716599190283</v>
      </c>
      <c r="P62" s="61">
        <f t="shared" si="5"/>
        <v>1.7011197243755383</v>
      </c>
      <c r="Q62" s="61">
        <f t="shared" si="5"/>
        <v>2.2085581628811646</v>
      </c>
      <c r="R62" s="61">
        <f t="shared" si="5"/>
        <v>2.924097884695147</v>
      </c>
      <c r="S62" s="61">
        <f t="shared" si="5"/>
        <v>0.5561735261401557</v>
      </c>
      <c r="T62" s="61">
        <f t="shared" si="5"/>
        <v>1.176821093400864</v>
      </c>
      <c r="U62" s="61">
        <f t="shared" si="5"/>
        <v>3.092569530925695</v>
      </c>
      <c r="V62" s="61">
        <f t="shared" si="5"/>
        <v>13.461538461538462</v>
      </c>
      <c r="W62" s="61">
        <f t="shared" si="5"/>
        <v>5.468586933834272</v>
      </c>
      <c r="X62" s="61">
        <f t="shared" si="5"/>
        <v>8.086253369272237</v>
      </c>
      <c r="Y62" s="61">
        <f t="shared" si="5"/>
        <v>11.965811965811966</v>
      </c>
      <c r="Z62" s="61">
        <f t="shared" si="5"/>
        <v>10.020844591986412</v>
      </c>
      <c r="AA62" s="61">
        <f t="shared" si="5"/>
        <v>4.030944625407166</v>
      </c>
      <c r="AB62" s="61">
        <f t="shared" si="5"/>
        <v>24.653839237547203</v>
      </c>
      <c r="AC62" s="61">
        <f t="shared" si="5"/>
        <v>1.390622214298449</v>
      </c>
      <c r="AD62" s="61">
        <f t="shared" si="5"/>
        <v>4.622168161775885</v>
      </c>
      <c r="AE62" s="61">
        <f t="shared" si="5"/>
        <v>2.061265387918694</v>
      </c>
      <c r="AF62" s="61">
        <f t="shared" si="5"/>
        <v>7.134767836919592</v>
      </c>
      <c r="AG62" s="61">
        <f t="shared" si="5"/>
        <v>16.253869969040245</v>
      </c>
      <c r="AH62" s="61">
        <f t="shared" si="5"/>
        <v>4.3984476067270375</v>
      </c>
      <c r="AI62" s="61">
        <f t="shared" si="5"/>
        <v>4.804928131416838</v>
      </c>
      <c r="AJ62" s="61">
        <f t="shared" si="5"/>
        <v>2.6870607689127737</v>
      </c>
      <c r="AK62" s="61">
        <f t="shared" si="5"/>
        <v>1.4679715302491103</v>
      </c>
      <c r="AL62" s="61">
        <f t="shared" si="5"/>
        <v>0.8452535760728219</v>
      </c>
      <c r="AM62" s="61">
        <f t="shared" si="5"/>
        <v>2.640642939150402</v>
      </c>
      <c r="AN62" s="61">
        <f t="shared" si="5"/>
        <v>8.791903858317522</v>
      </c>
      <c r="AO62" s="61">
        <f t="shared" si="5"/>
        <v>9.06839057007653</v>
      </c>
    </row>
    <row r="63" spans="2:41" s="13" customFormat="1" ht="11.25" customHeight="1">
      <c r="B63" s="67"/>
      <c r="C63" s="68"/>
      <c r="D63" s="68"/>
      <c r="E63" s="68"/>
      <c r="F63" s="68"/>
      <c r="G63" s="68"/>
      <c r="H63" s="68"/>
      <c r="I63" s="68"/>
      <c r="J63" s="69"/>
      <c r="K63" s="75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="2" customFormat="1" ht="12.75">
      <c r="K64"/>
    </row>
    <row r="65" s="2" customFormat="1" ht="12.75">
      <c r="K65"/>
    </row>
  </sheetData>
  <mergeCells count="159">
    <mergeCell ref="V62:V63"/>
    <mergeCell ref="U62:U63"/>
    <mergeCell ref="T62:T63"/>
    <mergeCell ref="S62:S63"/>
    <mergeCell ref="Z62:Z63"/>
    <mergeCell ref="Y62:Y63"/>
    <mergeCell ref="X62:X63"/>
    <mergeCell ref="W62:W63"/>
    <mergeCell ref="AD62:AD63"/>
    <mergeCell ref="AC62:AC63"/>
    <mergeCell ref="AB62:AB63"/>
    <mergeCell ref="AA62:AA63"/>
    <mergeCell ref="AH62:AH63"/>
    <mergeCell ref="AG62:AG63"/>
    <mergeCell ref="AF62:AF63"/>
    <mergeCell ref="AE62:AE63"/>
    <mergeCell ref="AL62:AL63"/>
    <mergeCell ref="AK62:AK63"/>
    <mergeCell ref="AJ62:AJ63"/>
    <mergeCell ref="AI62:AI63"/>
    <mergeCell ref="AO59:AO60"/>
    <mergeCell ref="AO62:AO63"/>
    <mergeCell ref="AN62:AN63"/>
    <mergeCell ref="AM62:AM63"/>
    <mergeCell ref="AK59:AK60"/>
    <mergeCell ref="AL59:AL60"/>
    <mergeCell ref="AM59:AM60"/>
    <mergeCell ref="AN59:AN60"/>
    <mergeCell ref="AG59:AG60"/>
    <mergeCell ref="AH59:AH60"/>
    <mergeCell ref="AI59:AI60"/>
    <mergeCell ref="AJ59:AJ60"/>
    <mergeCell ref="AC59:AC60"/>
    <mergeCell ref="AD59:AD60"/>
    <mergeCell ref="AE59:AE60"/>
    <mergeCell ref="AF59:AF60"/>
    <mergeCell ref="Y59:Y60"/>
    <mergeCell ref="Z59:Z60"/>
    <mergeCell ref="AA59:AA60"/>
    <mergeCell ref="AB59:AB60"/>
    <mergeCell ref="U59:U60"/>
    <mergeCell ref="V59:V60"/>
    <mergeCell ref="W59:W60"/>
    <mergeCell ref="X59:X60"/>
    <mergeCell ref="AO55:AO57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AK55:AK57"/>
    <mergeCell ref="AL55:AL57"/>
    <mergeCell ref="AM55:AM57"/>
    <mergeCell ref="AN55:AN57"/>
    <mergeCell ref="AG55:AG57"/>
    <mergeCell ref="AH55:AH57"/>
    <mergeCell ref="AI55:AI57"/>
    <mergeCell ref="AJ55:AJ57"/>
    <mergeCell ref="AC55:AC57"/>
    <mergeCell ref="AD55:AD57"/>
    <mergeCell ref="AE55:AE57"/>
    <mergeCell ref="AF55:AF57"/>
    <mergeCell ref="Y55:Y57"/>
    <mergeCell ref="Z55:Z57"/>
    <mergeCell ref="AA55:AA57"/>
    <mergeCell ref="AB55:AB57"/>
    <mergeCell ref="U55:U57"/>
    <mergeCell ref="V55:V57"/>
    <mergeCell ref="W55:W57"/>
    <mergeCell ref="X55:X57"/>
    <mergeCell ref="L55:L57"/>
    <mergeCell ref="M55:M57"/>
    <mergeCell ref="R55:R57"/>
    <mergeCell ref="R62:R63"/>
    <mergeCell ref="Q62:Q63"/>
    <mergeCell ref="P62:P63"/>
    <mergeCell ref="O62:O63"/>
    <mergeCell ref="N62:N63"/>
    <mergeCell ref="M62:M63"/>
    <mergeCell ref="L62:L63"/>
    <mergeCell ref="AK19:AK20"/>
    <mergeCell ref="AM19:AM20"/>
    <mergeCell ref="B55:J57"/>
    <mergeCell ref="B59:J60"/>
    <mergeCell ref="N55:N57"/>
    <mergeCell ref="O55:O57"/>
    <mergeCell ref="P55:P57"/>
    <mergeCell ref="Q55:Q57"/>
    <mergeCell ref="S55:S57"/>
    <mergeCell ref="T55:T57"/>
    <mergeCell ref="AE19:AE20"/>
    <mergeCell ref="AF19:AF20"/>
    <mergeCell ref="AG19:AG20"/>
    <mergeCell ref="AH19:AH20"/>
    <mergeCell ref="B21:J21"/>
    <mergeCell ref="Y19:Y20"/>
    <mergeCell ref="Z19:Z20"/>
    <mergeCell ref="AA19:AA20"/>
    <mergeCell ref="L19:L20"/>
    <mergeCell ref="M19:M20"/>
    <mergeCell ref="N19:N20"/>
    <mergeCell ref="T19:T20"/>
    <mergeCell ref="S19:S20"/>
    <mergeCell ref="U19:U20"/>
    <mergeCell ref="V19:V20"/>
    <mergeCell ref="O19:O20"/>
    <mergeCell ref="P19:P20"/>
    <mergeCell ref="Q19:Q20"/>
    <mergeCell ref="R19:R20"/>
    <mergeCell ref="AL19:AL20"/>
    <mergeCell ref="AN19:AN20"/>
    <mergeCell ref="AO19:AO20"/>
    <mergeCell ref="W19:W20"/>
    <mergeCell ref="X19:X20"/>
    <mergeCell ref="AI19:AI20"/>
    <mergeCell ref="AJ19:AJ20"/>
    <mergeCell ref="AB19:AB20"/>
    <mergeCell ref="AC19:AC20"/>
    <mergeCell ref="AD19:AD20"/>
    <mergeCell ref="A6:E6"/>
    <mergeCell ref="J6:L6"/>
    <mergeCell ref="A1:P1"/>
    <mergeCell ref="A2:P2"/>
    <mergeCell ref="A3:P3"/>
    <mergeCell ref="A4:P4"/>
    <mergeCell ref="B23:J23"/>
    <mergeCell ref="B25:J25"/>
    <mergeCell ref="B26:J26"/>
    <mergeCell ref="B27:J27"/>
    <mergeCell ref="B28:J28"/>
    <mergeCell ref="B29:J29"/>
    <mergeCell ref="B30:J30"/>
    <mergeCell ref="B31:J31"/>
    <mergeCell ref="B32:J32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6:J46"/>
    <mergeCell ref="B47:J47"/>
    <mergeCell ref="B48:J48"/>
    <mergeCell ref="B49:J49"/>
    <mergeCell ref="K59:K60"/>
    <mergeCell ref="K62:K63"/>
    <mergeCell ref="B50:J50"/>
    <mergeCell ref="B51:J51"/>
    <mergeCell ref="B52:J52"/>
    <mergeCell ref="B62:J63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2925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2006-07-05T18:18:41Z</cp:lastPrinted>
  <dcterms:created xsi:type="dcterms:W3CDTF">2005-09-20T17:52:25Z</dcterms:created>
  <dcterms:modified xsi:type="dcterms:W3CDTF">2007-07-06T17:49:02Z</dcterms:modified>
  <cp:category/>
  <cp:version/>
  <cp:contentType/>
  <cp:contentStatus/>
</cp:coreProperties>
</file>