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45" firstSheet="1" activeTab="3"/>
  </bookViews>
  <sheets>
    <sheet name="Tabla 30-09a" sheetId="1" r:id="rId1"/>
    <sheet name="Tabla 30-09b" sheetId="2" r:id="rId2"/>
    <sheet name="Tabla 30-09c" sheetId="3" r:id="rId3"/>
    <sheet name="Tabla 30-09d" sheetId="4" r:id="rId4"/>
  </sheets>
  <definedNames>
    <definedName name="_xlnm.Print_Area" localSheetId="0">'Tabla 30-09a'!$A$1:$AB$78</definedName>
  </definedNames>
  <calcPr fullCalcOnLoad="1"/>
</workbook>
</file>

<file path=xl/sharedStrings.xml><?xml version="1.0" encoding="utf-8"?>
<sst xmlns="http://schemas.openxmlformats.org/spreadsheetml/2006/main" count="503" uniqueCount="254">
  <si>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</si>
  <si>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</si>
  <si>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</si>
  <si>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</si>
  <si>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</si>
  <si>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</si>
  <si>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</si>
  <si>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</si>
  <si>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</si>
  <si>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</si>
  <si>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</si>
  <si>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</si>
  <si>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</si>
  <si>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</si>
  <si>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</si>
  <si>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</si>
  <si>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</si>
  <si>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</si>
  <si>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</si>
  <si>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</si>
  <si>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</si>
  <si>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</si>
  <si>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</si>
  <si>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</si>
  <si>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</si>
  <si>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</si>
  <si>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</si>
  <si>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</si>
  <si>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</si>
  <si>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</si>
  <si>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</si>
  <si>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</si>
  <si>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</si>
  <si>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</si>
  <si>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</si>
  <si>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</si>
  <si>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</si>
  <si>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</si>
  <si>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</si>
  <si>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</si>
  <si>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</si>
  <si>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</si>
  <si>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</si>
  <si>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</si>
  <si>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</si>
  <si>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</si>
  <si>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</si>
  <si>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</si>
  <si>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</si>
  <si>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</si>
  <si>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</si>
  <si>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</si>
  <si>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</si>
  <si>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</si>
  <si>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</si>
  <si>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</si>
  <si>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</si>
  <si>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</si>
  <si>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</si>
  <si>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</si>
  <si>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</si>
  <si>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</si>
  <si>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</si>
  <si>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</si>
  <si>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</si>
  <si>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</si>
  <si>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</si>
  <si>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</si>
  <si>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</si>
  <si>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</si>
  <si>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</si>
  <si>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</si>
  <si>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</si>
  <si>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</si>
  <si>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</si>
  <si>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</si>
  <si>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</si>
  <si>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</si>
  <si>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</si>
  <si>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</si>
  <si>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</si>
  <si>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</si>
  <si>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</si>
  <si>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</si>
  <si>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</si>
  <si>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</si>
  <si>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</si>
  <si>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</si>
  <si>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</si>
  <si>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</si>
  <si>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</si>
  <si>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</si>
  <si>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</si>
  <si>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</si>
  <si>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</si>
  <si>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</si>
  <si>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</si>
  <si>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</si>
  <si>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</si>
  <si>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</si>
  <si>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</si>
  <si>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</si>
  <si>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</si>
  <si>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</si>
  <si>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</si>
  <si>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</si>
  <si>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</si>
  <si>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</si>
  <si>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</si>
  <si>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</si>
  <si>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</si>
  <si>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</si>
  <si>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</si>
  <si>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</si>
  <si>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</si>
  <si>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</si>
  <si>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</si>
  <si>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</si>
  <si>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</si>
  <si>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</si>
  <si>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</si>
  <si>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</si>
  <si>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</si>
  <si>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</si>
  <si>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</si>
  <si>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</si>
  <si>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</si>
  <si>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</si>
  <si>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</si>
  <si>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</si>
  <si>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</si>
  <si>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</si>
  <si>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</si>
  <si>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</si>
  <si>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</si>
  <si>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</si>
  <si>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</si>
  <si>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</si>
  <si>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</si>
  <si>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</si>
  <si>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</si>
  <si>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</si>
  <si>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</si>
  <si>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</si>
  <si>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</si>
  <si>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</si>
  <si>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</si>
  <si>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</si>
  <si>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</si>
  <si>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</si>
  <si>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</si>
  <si>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</si>
  <si>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</si>
  <si>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</si>
  <si>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</si>
  <si>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</si>
  <si>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</si>
  <si>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</si>
  <si>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</si>
  <si>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</si>
  <si>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</si>
  <si>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</si>
  <si>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</si>
  <si>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</si>
  <si>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</si>
  <si>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</si>
  <si>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</si>
  <si>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</si>
  <si>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</si>
  <si>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</si>
  <si>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</si>
  <si>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</si>
  <si>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</si>
  <si>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</si>
  <si>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</si>
  <si>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</si>
  <si>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</si>
  <si>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</si>
  <si>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</si>
  <si>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</si>
  <si>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</si>
  <si>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</si>
  <si>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</si>
  <si>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</si>
  <si>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</si>
  <si>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</si>
  <si>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</si>
  <si>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</si>
  <si>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</si>
  <si>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</si>
  <si>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</si>
  <si>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</si>
  <si>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</si>
  <si>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-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</si>
  <si>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</si>
  <si>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</si>
  <si>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</si>
  <si>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</si>
  <si>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</si>
  <si>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</si>
  <si>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</si>
  <si>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</si>
  <si>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</si>
  <si>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</si>
  <si>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</si>
  <si>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</si>
  <si>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</si>
  <si>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</si>
  <si>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</si>
  <si>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</si>
  <si>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</si>
  <si>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</si>
  <si>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</si>
  <si>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</si>
  <si>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</si>
  <si>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</si>
  <si>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</si>
  <si>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</si>
  <si>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</si>
  <si>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</si>
  <si>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</si>
  <si>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</si>
  <si>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</si>
  <si>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</si>
  <si>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</si>
  <si>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</si>
  <si>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</si>
  <si>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</si>
  <si>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</si>
  <si>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</si>
  <si>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</si>
  <si>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</si>
  <si>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</si>
  <si>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</si>
  <si>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</si>
  <si>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</si>
  <si>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</si>
  <si>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</si>
  <si>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</si>
  <si>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</si>
  <si>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</si>
  <si>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</si>
  <si>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</si>
  <si>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</si>
  <si>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30 - 09a</t>
  </si>
  <si>
    <t>Municipios del Departamento de Quetzaltenango</t>
  </si>
  <si>
    <t xml:space="preserve"> 30 - 09b</t>
  </si>
  <si>
    <t xml:space="preserve"> 30 - 09c</t>
  </si>
  <si>
    <t xml:space="preserve"> 30 - 09d</t>
  </si>
  <si>
    <t>BOV_1AN</t>
  </si>
  <si>
    <t>El Palmar*</t>
  </si>
  <si>
    <t>Almolonga*</t>
  </si>
  <si>
    <t>San Martín  Sacatepéquez*</t>
  </si>
  <si>
    <t>San Mateo*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</si>
</sst>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 vertical="top" wrapText="1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 indent="2"/>
    </xf>
    <xf numFmtId="3" fontId="3" fillId="2" borderId="9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1" fontId="3" fillId="2" borderId="7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top" wrapText="1" readingOrder="1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3</xdr:row>
      <xdr:rowOff>76200</xdr:rowOff>
    </xdr:from>
    <xdr:to>
      <xdr:col>31</xdr:col>
      <xdr:colOff>152400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118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304800</xdr:colOff>
      <xdr:row>2</xdr:row>
      <xdr:rowOff>38100</xdr:rowOff>
    </xdr:from>
    <xdr:to>
      <xdr:col>18</xdr:col>
      <xdr:colOff>647700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61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workbookViewId="0" topLeftCell="A10">
      <selection activeCell="T57" sqref="T57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22" max="22" width="18.57421875" style="0" customWidth="1"/>
    <col min="27" max="27" width="13.140625" style="0" customWidth="1"/>
    <col min="28" max="28" width="15.140625" style="0" customWidth="1"/>
  </cols>
  <sheetData>
    <row r="1" spans="2:27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8" s="3" customFormat="1" ht="12.75" customHeight="1">
      <c r="A6" s="70" t="s">
        <v>4</v>
      </c>
      <c r="B6" s="71"/>
      <c r="C6" s="25"/>
      <c r="D6" s="57" t="s">
        <v>244</v>
      </c>
      <c r="E6" s="26"/>
      <c r="F6" s="18"/>
      <c r="H6" s="19"/>
      <c r="I6" s="20"/>
      <c r="U6" s="21"/>
      <c r="V6" s="20"/>
      <c r="W6" s="20"/>
      <c r="X6" s="20"/>
      <c r="Y6" s="20"/>
      <c r="Z6" s="20"/>
      <c r="AA6" s="20"/>
      <c r="AB6" s="20"/>
    </row>
    <row r="7" spans="1:28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3" s="3" customFormat="1" ht="12">
      <c r="A8" s="20" t="s">
        <v>72</v>
      </c>
      <c r="B8" s="58" t="s">
        <v>5</v>
      </c>
      <c r="C8" s="59" t="s">
        <v>122</v>
      </c>
      <c r="D8" s="59"/>
      <c r="E8" s="59"/>
      <c r="F8" s="59"/>
      <c r="G8" s="59"/>
      <c r="H8" s="60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20"/>
      <c r="V8" s="20"/>
      <c r="W8" s="20"/>
    </row>
    <row r="9" spans="1:23" s="23" customFormat="1" ht="12">
      <c r="A9" s="22"/>
      <c r="B9" s="61" t="s">
        <v>123</v>
      </c>
      <c r="C9" s="62" t="s">
        <v>124</v>
      </c>
      <c r="D9" s="62"/>
      <c r="E9" s="62"/>
      <c r="F9" s="62"/>
      <c r="G9" s="62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22"/>
      <c r="V9" s="22"/>
      <c r="W9" s="22"/>
    </row>
    <row r="10" spans="1:23" s="3" customFormat="1" ht="12">
      <c r="A10" s="20"/>
      <c r="B10" s="64" t="s">
        <v>6</v>
      </c>
      <c r="C10" s="65" t="s">
        <v>245</v>
      </c>
      <c r="D10" s="65"/>
      <c r="E10" s="65"/>
      <c r="F10" s="65"/>
      <c r="G10" s="65"/>
      <c r="H10" s="66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20"/>
      <c r="V10" s="20"/>
      <c r="W10" s="20"/>
    </row>
    <row r="11" spans="1:23" s="3" customFormat="1" ht="12">
      <c r="A11" s="20"/>
      <c r="B11" s="64" t="s">
        <v>125</v>
      </c>
      <c r="C11" s="105" t="s">
        <v>126</v>
      </c>
      <c r="D11" s="106"/>
      <c r="E11" s="106"/>
      <c r="F11" s="65"/>
      <c r="G11" s="65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20"/>
      <c r="V11" s="20"/>
      <c r="W11" s="20"/>
    </row>
    <row r="12" spans="1:23" s="3" customFormat="1" ht="12">
      <c r="A12" s="20"/>
      <c r="B12" s="64" t="s">
        <v>7</v>
      </c>
      <c r="C12" s="65" t="s">
        <v>127</v>
      </c>
      <c r="D12" s="65"/>
      <c r="E12" s="65"/>
      <c r="F12" s="65"/>
      <c r="G12" s="65"/>
      <c r="H12" s="6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0"/>
      <c r="V12" s="20"/>
      <c r="W12" s="20"/>
    </row>
    <row r="13" spans="1:23" s="3" customFormat="1" ht="12">
      <c r="A13" s="20"/>
      <c r="B13" s="67" t="s">
        <v>8</v>
      </c>
      <c r="C13" s="68" t="s">
        <v>128</v>
      </c>
      <c r="D13" s="68"/>
      <c r="E13" s="68"/>
      <c r="F13" s="68"/>
      <c r="G13" s="68"/>
      <c r="H13" s="69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0"/>
      <c r="V13" s="20"/>
      <c r="W13" s="20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8" ht="33.75" customHeight="1">
      <c r="B16" s="4"/>
      <c r="C16" s="4"/>
      <c r="D16" s="56" t="s">
        <v>194</v>
      </c>
      <c r="E16" s="56" t="s">
        <v>195</v>
      </c>
      <c r="F16" s="56" t="s">
        <v>196</v>
      </c>
      <c r="G16" s="56" t="s">
        <v>197</v>
      </c>
      <c r="H16" s="56" t="s">
        <v>198</v>
      </c>
      <c r="I16" s="56" t="s">
        <v>199</v>
      </c>
      <c r="J16" s="56" t="s">
        <v>200</v>
      </c>
      <c r="K16" s="56" t="s">
        <v>201</v>
      </c>
      <c r="L16" s="56" t="s">
        <v>202</v>
      </c>
      <c r="M16" s="56" t="s">
        <v>203</v>
      </c>
      <c r="N16" s="56" t="s">
        <v>204</v>
      </c>
      <c r="O16" s="56" t="s">
        <v>205</v>
      </c>
      <c r="P16" s="56" t="s">
        <v>206</v>
      </c>
      <c r="Q16" s="56" t="s">
        <v>207</v>
      </c>
      <c r="R16" s="56" t="s">
        <v>208</v>
      </c>
      <c r="S16" s="56" t="s">
        <v>209</v>
      </c>
      <c r="T16" s="56" t="s">
        <v>210</v>
      </c>
      <c r="U16" s="56" t="s">
        <v>211</v>
      </c>
      <c r="V16" s="56" t="s">
        <v>212</v>
      </c>
      <c r="W16" s="56" t="s">
        <v>213</v>
      </c>
      <c r="X16" s="56" t="s">
        <v>214</v>
      </c>
      <c r="Y16" s="56" t="s">
        <v>215</v>
      </c>
      <c r="Z16" s="56" t="s">
        <v>216</v>
      </c>
      <c r="AA16" s="56" t="s">
        <v>217</v>
      </c>
      <c r="AB16" s="56" t="s">
        <v>218</v>
      </c>
    </row>
    <row r="17" spans="2:28" ht="12.75" customHeight="1">
      <c r="B17" s="72" t="s">
        <v>9</v>
      </c>
      <c r="C17" s="73" t="s">
        <v>10</v>
      </c>
      <c r="D17" s="104" t="s">
        <v>219</v>
      </c>
      <c r="E17" s="104" t="s">
        <v>220</v>
      </c>
      <c r="F17" s="104" t="s">
        <v>221</v>
      </c>
      <c r="G17" s="104" t="s">
        <v>222</v>
      </c>
      <c r="H17" s="104" t="s">
        <v>223</v>
      </c>
      <c r="I17" s="104" t="s">
        <v>224</v>
      </c>
      <c r="J17" s="104" t="s">
        <v>225</v>
      </c>
      <c r="K17" s="104" t="s">
        <v>226</v>
      </c>
      <c r="L17" s="104" t="s">
        <v>227</v>
      </c>
      <c r="M17" s="104" t="s">
        <v>228</v>
      </c>
      <c r="N17" s="104" t="s">
        <v>229</v>
      </c>
      <c r="O17" s="104" t="s">
        <v>230</v>
      </c>
      <c r="P17" s="104" t="s">
        <v>231</v>
      </c>
      <c r="Q17" s="104" t="s">
        <v>232</v>
      </c>
      <c r="R17" s="104" t="s">
        <v>233</v>
      </c>
      <c r="S17" s="104" t="s">
        <v>234</v>
      </c>
      <c r="T17" s="104" t="s">
        <v>235</v>
      </c>
      <c r="U17" s="104" t="s">
        <v>236</v>
      </c>
      <c r="V17" s="104" t="s">
        <v>237</v>
      </c>
      <c r="W17" s="104" t="s">
        <v>238</v>
      </c>
      <c r="X17" s="104" t="s">
        <v>239</v>
      </c>
      <c r="Y17" s="104" t="s">
        <v>240</v>
      </c>
      <c r="Z17" s="104" t="s">
        <v>241</v>
      </c>
      <c r="AA17" s="104" t="s">
        <v>242</v>
      </c>
      <c r="AB17" s="104" t="s">
        <v>243</v>
      </c>
    </row>
    <row r="18" spans="23:28" ht="12.75">
      <c r="W18" s="12"/>
      <c r="X18" s="12"/>
      <c r="Y18" s="12"/>
      <c r="Z18" s="12"/>
      <c r="AA18" s="12"/>
      <c r="AB18" s="12"/>
    </row>
    <row r="19" spans="1:28" ht="12.75" customHeight="1">
      <c r="A19" s="5"/>
      <c r="B19" s="74" t="s">
        <v>36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s="7" customFormat="1" ht="12.75">
      <c r="A20" s="6"/>
      <c r="B20" s="75" t="s">
        <v>37</v>
      </c>
      <c r="C20" s="76" t="s">
        <v>12</v>
      </c>
      <c r="D20" s="42">
        <v>401</v>
      </c>
      <c r="E20" s="42">
        <v>127</v>
      </c>
      <c r="F20" s="42">
        <v>580</v>
      </c>
      <c r="G20" s="42">
        <v>2157</v>
      </c>
      <c r="H20" s="42">
        <v>799</v>
      </c>
      <c r="I20" s="42">
        <v>750</v>
      </c>
      <c r="J20" s="42">
        <v>115</v>
      </c>
      <c r="K20" s="42">
        <v>423</v>
      </c>
      <c r="L20" s="42">
        <v>1558</v>
      </c>
      <c r="M20" s="42">
        <v>66</v>
      </c>
      <c r="N20" s="42">
        <v>341</v>
      </c>
      <c r="O20" s="42">
        <v>206</v>
      </c>
      <c r="P20" s="42">
        <v>20</v>
      </c>
      <c r="Q20" s="42">
        <v>354</v>
      </c>
      <c r="R20" s="42">
        <v>135</v>
      </c>
      <c r="S20" s="42">
        <v>11</v>
      </c>
      <c r="T20" s="42">
        <v>31</v>
      </c>
      <c r="U20" s="77">
        <v>108</v>
      </c>
      <c r="V20" s="42">
        <v>41</v>
      </c>
      <c r="W20" s="42">
        <v>375</v>
      </c>
      <c r="X20" s="42">
        <v>225</v>
      </c>
      <c r="Y20" s="42">
        <v>120</v>
      </c>
      <c r="Z20" s="42">
        <v>111</v>
      </c>
      <c r="AA20" s="42">
        <v>844</v>
      </c>
      <c r="AB20" s="42">
        <f>SUM(D20:AA20)</f>
        <v>9898</v>
      </c>
    </row>
    <row r="21" spans="1:28" s="7" customFormat="1" ht="12.75">
      <c r="A21" s="6"/>
      <c r="B21" s="75" t="s">
        <v>38</v>
      </c>
      <c r="C21" s="76" t="s">
        <v>11</v>
      </c>
      <c r="D21" s="42">
        <v>909</v>
      </c>
      <c r="E21" s="42">
        <v>348</v>
      </c>
      <c r="F21" s="42">
        <v>1126</v>
      </c>
      <c r="G21" s="42">
        <v>5245</v>
      </c>
      <c r="H21" s="42">
        <v>1963</v>
      </c>
      <c r="I21" s="42">
        <v>1259</v>
      </c>
      <c r="J21" s="42">
        <v>197</v>
      </c>
      <c r="K21" s="42">
        <v>669</v>
      </c>
      <c r="L21" s="42">
        <v>2745</v>
      </c>
      <c r="M21" s="42">
        <v>149</v>
      </c>
      <c r="N21" s="42">
        <v>500</v>
      </c>
      <c r="O21" s="42">
        <v>877</v>
      </c>
      <c r="P21" s="42">
        <v>30</v>
      </c>
      <c r="Q21" s="42">
        <v>596</v>
      </c>
      <c r="R21" s="42">
        <v>201</v>
      </c>
      <c r="S21" s="42">
        <v>52</v>
      </c>
      <c r="T21" s="42">
        <v>1679</v>
      </c>
      <c r="U21" s="77">
        <v>297</v>
      </c>
      <c r="V21" s="42">
        <v>330</v>
      </c>
      <c r="W21" s="42">
        <v>19747</v>
      </c>
      <c r="X21" s="42">
        <v>5771</v>
      </c>
      <c r="Y21" s="42">
        <v>4876</v>
      </c>
      <c r="Z21" s="42">
        <v>403</v>
      </c>
      <c r="AA21" s="42">
        <v>1511</v>
      </c>
      <c r="AB21" s="42">
        <f aca="true" t="shared" si="0" ref="AB21:AB38">SUM(D21:AA21)</f>
        <v>51480</v>
      </c>
    </row>
    <row r="22" spans="1:28" s="7" customFormat="1" ht="12.75">
      <c r="A22" s="6"/>
      <c r="B22" s="75" t="s">
        <v>39</v>
      </c>
      <c r="C22" s="76" t="s">
        <v>40</v>
      </c>
      <c r="D22" s="42">
        <v>585</v>
      </c>
      <c r="E22" s="42">
        <v>289</v>
      </c>
      <c r="F22" s="42">
        <v>914</v>
      </c>
      <c r="G22" s="42">
        <v>4741</v>
      </c>
      <c r="H22" s="42">
        <v>1787</v>
      </c>
      <c r="I22" s="42">
        <v>1075</v>
      </c>
      <c r="J22" s="42">
        <v>146</v>
      </c>
      <c r="K22" s="42">
        <v>515</v>
      </c>
      <c r="L22" s="42">
        <v>1999</v>
      </c>
      <c r="M22" s="42">
        <v>75</v>
      </c>
      <c r="N22" s="42">
        <v>96</v>
      </c>
      <c r="O22" s="42">
        <v>603</v>
      </c>
      <c r="P22" s="42">
        <v>21</v>
      </c>
      <c r="Q22" s="42">
        <v>486</v>
      </c>
      <c r="R22" s="42">
        <v>166</v>
      </c>
      <c r="S22" s="42">
        <v>38</v>
      </c>
      <c r="T22" s="42">
        <v>1281</v>
      </c>
      <c r="U22" s="77">
        <v>220</v>
      </c>
      <c r="V22" s="42">
        <v>148</v>
      </c>
      <c r="W22" s="42">
        <v>14046</v>
      </c>
      <c r="X22" s="42">
        <v>3712</v>
      </c>
      <c r="Y22" s="42">
        <v>3551</v>
      </c>
      <c r="Z22" s="42">
        <v>290</v>
      </c>
      <c r="AA22" s="42">
        <v>1275</v>
      </c>
      <c r="AB22" s="42">
        <f t="shared" si="0"/>
        <v>38059</v>
      </c>
    </row>
    <row r="23" spans="1:28" s="7" customFormat="1" ht="12.75">
      <c r="A23" s="6"/>
      <c r="B23" s="75" t="s">
        <v>41</v>
      </c>
      <c r="C23" s="76" t="s">
        <v>42</v>
      </c>
      <c r="D23" s="42">
        <v>324</v>
      </c>
      <c r="E23" s="42">
        <v>59</v>
      </c>
      <c r="F23" s="42">
        <v>212</v>
      </c>
      <c r="G23" s="42">
        <v>504</v>
      </c>
      <c r="H23" s="42">
        <v>176</v>
      </c>
      <c r="I23" s="42">
        <v>184</v>
      </c>
      <c r="J23" s="42">
        <v>51</v>
      </c>
      <c r="K23" s="42">
        <v>154</v>
      </c>
      <c r="L23" s="42">
        <v>746</v>
      </c>
      <c r="M23" s="42">
        <v>74</v>
      </c>
      <c r="N23" s="42">
        <v>404</v>
      </c>
      <c r="O23" s="42">
        <v>274</v>
      </c>
      <c r="P23" s="42">
        <v>9</v>
      </c>
      <c r="Q23" s="42">
        <v>110</v>
      </c>
      <c r="R23" s="42">
        <v>35</v>
      </c>
      <c r="S23" s="42">
        <v>14</v>
      </c>
      <c r="T23" s="42">
        <v>398</v>
      </c>
      <c r="U23" s="42">
        <v>77</v>
      </c>
      <c r="V23" s="42">
        <v>182</v>
      </c>
      <c r="W23" s="42">
        <v>5701</v>
      </c>
      <c r="X23" s="42">
        <v>2059</v>
      </c>
      <c r="Y23" s="42">
        <v>1325</v>
      </c>
      <c r="Z23" s="42">
        <v>113</v>
      </c>
      <c r="AA23" s="42">
        <v>236</v>
      </c>
      <c r="AB23" s="42">
        <f t="shared" si="0"/>
        <v>13421</v>
      </c>
    </row>
    <row r="24" spans="1:28" s="7" customFormat="1" ht="12.75">
      <c r="A24" s="6"/>
      <c r="B24" s="75" t="s">
        <v>43</v>
      </c>
      <c r="C24" s="76" t="s">
        <v>249</v>
      </c>
      <c r="D24" s="42">
        <v>185</v>
      </c>
      <c r="E24" s="42">
        <v>83</v>
      </c>
      <c r="F24" s="42">
        <v>230</v>
      </c>
      <c r="G24" s="42">
        <v>1054</v>
      </c>
      <c r="H24" s="42">
        <v>422</v>
      </c>
      <c r="I24" s="42">
        <v>240</v>
      </c>
      <c r="J24" s="42">
        <v>6</v>
      </c>
      <c r="K24" s="42">
        <v>73</v>
      </c>
      <c r="L24" s="42">
        <v>410</v>
      </c>
      <c r="M24" s="42">
        <v>38</v>
      </c>
      <c r="N24" s="42">
        <v>94</v>
      </c>
      <c r="O24" s="42">
        <v>171</v>
      </c>
      <c r="P24" s="42">
        <v>4</v>
      </c>
      <c r="Q24" s="42">
        <v>100</v>
      </c>
      <c r="R24" s="42">
        <v>15</v>
      </c>
      <c r="S24" s="42">
        <v>15</v>
      </c>
      <c r="T24" s="42">
        <v>334</v>
      </c>
      <c r="U24" s="77">
        <v>7</v>
      </c>
      <c r="V24" s="42">
        <v>62</v>
      </c>
      <c r="W24" s="42">
        <v>3899</v>
      </c>
      <c r="X24" s="42">
        <v>1414</v>
      </c>
      <c r="Y24" s="42">
        <v>876</v>
      </c>
      <c r="Z24" s="42">
        <v>93</v>
      </c>
      <c r="AA24" s="42">
        <v>249</v>
      </c>
      <c r="AB24" s="42">
        <f t="shared" si="0"/>
        <v>10074</v>
      </c>
    </row>
    <row r="25" spans="1:28" s="7" customFormat="1" ht="12.75">
      <c r="A25" s="6"/>
      <c r="B25" s="75" t="s">
        <v>44</v>
      </c>
      <c r="C25" s="76" t="s">
        <v>131</v>
      </c>
      <c r="D25" s="42">
        <v>107</v>
      </c>
      <c r="E25" s="42">
        <v>60</v>
      </c>
      <c r="F25" s="42">
        <v>165</v>
      </c>
      <c r="G25" s="42">
        <v>802</v>
      </c>
      <c r="H25" s="42">
        <v>298</v>
      </c>
      <c r="I25" s="42">
        <v>187</v>
      </c>
      <c r="J25" s="42">
        <v>5</v>
      </c>
      <c r="K25" s="42">
        <v>56</v>
      </c>
      <c r="L25" s="42">
        <v>232</v>
      </c>
      <c r="M25" s="42">
        <v>11</v>
      </c>
      <c r="N25" s="42">
        <v>25</v>
      </c>
      <c r="O25" s="42">
        <v>100</v>
      </c>
      <c r="P25" s="42">
        <v>4</v>
      </c>
      <c r="Q25" s="42">
        <v>84</v>
      </c>
      <c r="R25" s="42">
        <v>12</v>
      </c>
      <c r="S25" s="42">
        <v>15</v>
      </c>
      <c r="T25" s="42">
        <v>213</v>
      </c>
      <c r="U25" s="77">
        <v>7</v>
      </c>
      <c r="V25" s="42">
        <v>43</v>
      </c>
      <c r="W25" s="42">
        <v>2129</v>
      </c>
      <c r="X25" s="42">
        <v>789</v>
      </c>
      <c r="Y25" s="42">
        <v>446</v>
      </c>
      <c r="Z25" s="42">
        <v>66</v>
      </c>
      <c r="AA25" s="42">
        <v>177</v>
      </c>
      <c r="AB25" s="42">
        <f t="shared" si="0"/>
        <v>6033</v>
      </c>
    </row>
    <row r="26" spans="1:28" s="7" customFormat="1" ht="12.75">
      <c r="A26" s="6"/>
      <c r="B26" s="75" t="s">
        <v>45</v>
      </c>
      <c r="C26" s="76" t="s">
        <v>132</v>
      </c>
      <c r="D26" s="42">
        <v>78</v>
      </c>
      <c r="E26" s="42">
        <v>23</v>
      </c>
      <c r="F26" s="42">
        <v>65</v>
      </c>
      <c r="G26" s="42">
        <v>252</v>
      </c>
      <c r="H26" s="42">
        <v>124</v>
      </c>
      <c r="I26" s="42">
        <v>53</v>
      </c>
      <c r="J26" s="42">
        <v>1</v>
      </c>
      <c r="K26" s="42">
        <v>17</v>
      </c>
      <c r="L26" s="42">
        <v>178</v>
      </c>
      <c r="M26" s="42">
        <v>27</v>
      </c>
      <c r="N26" s="42">
        <v>69</v>
      </c>
      <c r="O26" s="42">
        <v>71</v>
      </c>
      <c r="P26" s="42" t="s">
        <v>193</v>
      </c>
      <c r="Q26" s="42">
        <v>16</v>
      </c>
      <c r="R26" s="42">
        <v>3</v>
      </c>
      <c r="S26" s="42" t="s">
        <v>193</v>
      </c>
      <c r="T26" s="42">
        <v>121</v>
      </c>
      <c r="U26" s="42" t="s">
        <v>193</v>
      </c>
      <c r="V26" s="42">
        <v>19</v>
      </c>
      <c r="W26" s="42">
        <v>1770</v>
      </c>
      <c r="X26" s="42">
        <v>625</v>
      </c>
      <c r="Y26" s="42">
        <v>430</v>
      </c>
      <c r="Z26" s="42">
        <v>27</v>
      </c>
      <c r="AA26" s="42">
        <v>72</v>
      </c>
      <c r="AB26" s="42">
        <f t="shared" si="0"/>
        <v>4041</v>
      </c>
    </row>
    <row r="27" spans="1:28" s="7" customFormat="1" ht="12.75">
      <c r="A27" s="6"/>
      <c r="B27" s="75" t="s">
        <v>46</v>
      </c>
      <c r="C27" s="76" t="s">
        <v>133</v>
      </c>
      <c r="D27" s="42">
        <v>724</v>
      </c>
      <c r="E27" s="42">
        <v>265</v>
      </c>
      <c r="F27" s="42">
        <v>896</v>
      </c>
      <c r="G27" s="42">
        <v>4191</v>
      </c>
      <c r="H27" s="42">
        <v>1541</v>
      </c>
      <c r="I27" s="42">
        <v>1019</v>
      </c>
      <c r="J27" s="42">
        <v>191</v>
      </c>
      <c r="K27" s="42">
        <v>596</v>
      </c>
      <c r="L27" s="42">
        <v>2335</v>
      </c>
      <c r="M27" s="42">
        <v>111</v>
      </c>
      <c r="N27" s="42">
        <v>406</v>
      </c>
      <c r="O27" s="42">
        <v>706</v>
      </c>
      <c r="P27" s="42">
        <v>26</v>
      </c>
      <c r="Q27" s="42">
        <v>496</v>
      </c>
      <c r="R27" s="42">
        <v>186</v>
      </c>
      <c r="S27" s="42">
        <v>37</v>
      </c>
      <c r="T27" s="42">
        <v>1345</v>
      </c>
      <c r="U27" s="42">
        <v>290</v>
      </c>
      <c r="V27" s="42">
        <v>268</v>
      </c>
      <c r="W27" s="42">
        <v>15848</v>
      </c>
      <c r="X27" s="42">
        <v>4357</v>
      </c>
      <c r="Y27" s="42">
        <v>4000</v>
      </c>
      <c r="Z27" s="42">
        <v>310</v>
      </c>
      <c r="AA27" s="42">
        <v>1262</v>
      </c>
      <c r="AB27" s="42">
        <f t="shared" si="0"/>
        <v>41406</v>
      </c>
    </row>
    <row r="28" spans="1:28" s="7" customFormat="1" ht="12.75">
      <c r="A28" s="6"/>
      <c r="B28" s="75" t="s">
        <v>47</v>
      </c>
      <c r="C28" s="76" t="s">
        <v>48</v>
      </c>
      <c r="D28" s="42">
        <v>49</v>
      </c>
      <c r="E28" s="42">
        <v>11</v>
      </c>
      <c r="F28" s="42">
        <v>79</v>
      </c>
      <c r="G28" s="42">
        <v>454</v>
      </c>
      <c r="H28" s="42">
        <v>98</v>
      </c>
      <c r="I28" s="42">
        <v>132</v>
      </c>
      <c r="J28" s="42">
        <v>1</v>
      </c>
      <c r="K28" s="42">
        <v>60</v>
      </c>
      <c r="L28" s="42">
        <v>107</v>
      </c>
      <c r="M28" s="42">
        <v>11</v>
      </c>
      <c r="N28" s="42">
        <v>9</v>
      </c>
      <c r="O28" s="42">
        <v>91</v>
      </c>
      <c r="P28" s="42">
        <v>3</v>
      </c>
      <c r="Q28" s="42">
        <v>24</v>
      </c>
      <c r="R28" s="42">
        <v>14</v>
      </c>
      <c r="S28" s="42">
        <v>6</v>
      </c>
      <c r="T28" s="42">
        <v>384</v>
      </c>
      <c r="U28" s="42">
        <v>2</v>
      </c>
      <c r="V28" s="42">
        <v>33</v>
      </c>
      <c r="W28" s="42">
        <v>3241</v>
      </c>
      <c r="X28" s="42">
        <v>686</v>
      </c>
      <c r="Y28" s="42">
        <v>834</v>
      </c>
      <c r="Z28" s="42">
        <v>23</v>
      </c>
      <c r="AA28" s="42">
        <v>53</v>
      </c>
      <c r="AB28" s="42">
        <f t="shared" si="0"/>
        <v>6405</v>
      </c>
    </row>
    <row r="29" spans="1:28" s="7" customFormat="1" ht="12.75">
      <c r="A29" s="6"/>
      <c r="B29" s="75" t="s">
        <v>49</v>
      </c>
      <c r="C29" s="76" t="s">
        <v>50</v>
      </c>
      <c r="D29" s="42">
        <v>46</v>
      </c>
      <c r="E29" s="42">
        <v>7</v>
      </c>
      <c r="F29" s="42">
        <v>16</v>
      </c>
      <c r="G29" s="42">
        <v>50</v>
      </c>
      <c r="H29" s="42">
        <v>22</v>
      </c>
      <c r="I29" s="42">
        <v>44</v>
      </c>
      <c r="J29" s="42">
        <v>1</v>
      </c>
      <c r="K29" s="42">
        <v>78</v>
      </c>
      <c r="L29" s="42">
        <v>100</v>
      </c>
      <c r="M29" s="42">
        <v>16</v>
      </c>
      <c r="N29" s="42">
        <v>75</v>
      </c>
      <c r="O29" s="42">
        <v>73</v>
      </c>
      <c r="P29" s="42">
        <v>2</v>
      </c>
      <c r="Q29" s="42">
        <v>9</v>
      </c>
      <c r="R29" s="42">
        <v>8</v>
      </c>
      <c r="S29" s="42" t="s">
        <v>193</v>
      </c>
      <c r="T29" s="42">
        <v>194</v>
      </c>
      <c r="U29" s="42">
        <v>1</v>
      </c>
      <c r="V29" s="42">
        <v>12</v>
      </c>
      <c r="W29" s="42">
        <v>1985</v>
      </c>
      <c r="X29" s="42">
        <v>950</v>
      </c>
      <c r="Y29" s="42">
        <v>765</v>
      </c>
      <c r="Z29" s="42">
        <v>6</v>
      </c>
      <c r="AA29" s="42">
        <v>30</v>
      </c>
      <c r="AB29" s="42">
        <f t="shared" si="0"/>
        <v>4490</v>
      </c>
    </row>
    <row r="30" spans="1:28" s="7" customFormat="1" ht="12.75">
      <c r="A30" s="6"/>
      <c r="B30" s="75" t="s">
        <v>51</v>
      </c>
      <c r="C30" s="76" t="s">
        <v>52</v>
      </c>
      <c r="D30" s="42">
        <v>429</v>
      </c>
      <c r="E30" s="42">
        <v>218</v>
      </c>
      <c r="F30" s="42">
        <v>670</v>
      </c>
      <c r="G30" s="42">
        <v>3485</v>
      </c>
      <c r="H30" s="42">
        <v>1391</v>
      </c>
      <c r="I30" s="42">
        <v>756</v>
      </c>
      <c r="J30" s="42">
        <v>140</v>
      </c>
      <c r="K30" s="42">
        <v>399</v>
      </c>
      <c r="L30" s="42">
        <v>1660</v>
      </c>
      <c r="M30" s="42">
        <v>53</v>
      </c>
      <c r="N30" s="42">
        <v>62</v>
      </c>
      <c r="O30" s="42">
        <v>412</v>
      </c>
      <c r="P30" s="42">
        <v>14</v>
      </c>
      <c r="Q30" s="42">
        <v>378</v>
      </c>
      <c r="R30" s="42">
        <v>140</v>
      </c>
      <c r="S30" s="42">
        <v>17</v>
      </c>
      <c r="T30" s="42">
        <v>684</v>
      </c>
      <c r="U30" s="42">
        <v>211</v>
      </c>
      <c r="V30" s="42">
        <v>72</v>
      </c>
      <c r="W30" s="42">
        <v>8676</v>
      </c>
      <c r="X30" s="42">
        <v>2237</v>
      </c>
      <c r="Y30" s="42">
        <v>2271</v>
      </c>
      <c r="Z30" s="42">
        <v>201</v>
      </c>
      <c r="AA30" s="42">
        <v>1045</v>
      </c>
      <c r="AB30" s="42">
        <f t="shared" si="0"/>
        <v>25621</v>
      </c>
    </row>
    <row r="31" spans="1:28" s="7" customFormat="1" ht="12.75">
      <c r="A31" s="6"/>
      <c r="B31" s="75" t="s">
        <v>53</v>
      </c>
      <c r="C31" s="76" t="s">
        <v>54</v>
      </c>
      <c r="D31" s="42">
        <v>195</v>
      </c>
      <c r="E31" s="42">
        <v>29</v>
      </c>
      <c r="F31" s="42">
        <v>130</v>
      </c>
      <c r="G31" s="42">
        <v>118</v>
      </c>
      <c r="H31" s="42">
        <v>24</v>
      </c>
      <c r="I31" s="42">
        <v>80</v>
      </c>
      <c r="J31" s="42">
        <v>45</v>
      </c>
      <c r="K31" s="42">
        <v>59</v>
      </c>
      <c r="L31" s="42">
        <v>458</v>
      </c>
      <c r="M31" s="42">
        <v>31</v>
      </c>
      <c r="N31" s="42">
        <v>259</v>
      </c>
      <c r="O31" s="42">
        <v>130</v>
      </c>
      <c r="P31" s="42">
        <v>7</v>
      </c>
      <c r="Q31" s="42">
        <v>84</v>
      </c>
      <c r="R31" s="42">
        <v>23</v>
      </c>
      <c r="S31" s="42">
        <v>14</v>
      </c>
      <c r="T31" s="42">
        <v>83</v>
      </c>
      <c r="U31" s="42">
        <v>76</v>
      </c>
      <c r="V31" s="42">
        <v>151</v>
      </c>
      <c r="W31" s="42">
        <v>1856</v>
      </c>
      <c r="X31" s="42">
        <v>483</v>
      </c>
      <c r="Y31" s="42">
        <v>130</v>
      </c>
      <c r="Z31" s="42">
        <v>76</v>
      </c>
      <c r="AA31" s="42">
        <v>134</v>
      </c>
      <c r="AB31" s="42">
        <f t="shared" si="0"/>
        <v>4675</v>
      </c>
    </row>
    <row r="32" spans="1:28" s="7" customFormat="1" ht="12.75">
      <c r="A32" s="6"/>
      <c r="B32" s="75" t="s">
        <v>55</v>
      </c>
      <c r="C32" s="76" t="s">
        <v>56</v>
      </c>
      <c r="D32" s="42">
        <v>5</v>
      </c>
      <c r="E32" s="42" t="s">
        <v>193</v>
      </c>
      <c r="F32" s="42">
        <v>1</v>
      </c>
      <c r="G32" s="42">
        <v>84</v>
      </c>
      <c r="H32" s="42">
        <v>6</v>
      </c>
      <c r="I32" s="42">
        <v>7</v>
      </c>
      <c r="J32" s="42">
        <v>4</v>
      </c>
      <c r="K32" s="42" t="s">
        <v>193</v>
      </c>
      <c r="L32" s="42">
        <v>10</v>
      </c>
      <c r="M32" s="42" t="s">
        <v>193</v>
      </c>
      <c r="N32" s="42">
        <v>1</v>
      </c>
      <c r="O32" s="42" t="s">
        <v>193</v>
      </c>
      <c r="P32" s="42" t="s">
        <v>193</v>
      </c>
      <c r="Q32" s="42">
        <v>1</v>
      </c>
      <c r="R32" s="42">
        <v>1</v>
      </c>
      <c r="S32" s="42" t="s">
        <v>193</v>
      </c>
      <c r="T32" s="42" t="s">
        <v>193</v>
      </c>
      <c r="U32" s="42" t="s">
        <v>193</v>
      </c>
      <c r="V32" s="42" t="s">
        <v>193</v>
      </c>
      <c r="W32" s="42">
        <v>90</v>
      </c>
      <c r="X32" s="42">
        <v>1</v>
      </c>
      <c r="Y32" s="42" t="s">
        <v>193</v>
      </c>
      <c r="Z32" s="42">
        <v>4</v>
      </c>
      <c r="AA32" s="42" t="s">
        <v>193</v>
      </c>
      <c r="AB32" s="42">
        <f t="shared" si="0"/>
        <v>215</v>
      </c>
    </row>
    <row r="33" spans="1:28" s="7" customFormat="1" ht="12.75">
      <c r="A33" s="6"/>
      <c r="B33" s="78"/>
      <c r="C33" s="7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80"/>
      <c r="V33" s="47"/>
      <c r="W33" s="47"/>
      <c r="X33" s="47"/>
      <c r="Y33" s="47"/>
      <c r="Z33" s="47"/>
      <c r="AA33" s="47"/>
      <c r="AB33" s="48"/>
    </row>
    <row r="34" spans="1:28" s="7" customFormat="1" ht="12.75">
      <c r="A34" s="6"/>
      <c r="B34" s="74" t="s">
        <v>57</v>
      </c>
      <c r="C34" s="3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81"/>
      <c r="V34" s="47"/>
      <c r="W34" s="47"/>
      <c r="X34" s="47"/>
      <c r="Y34" s="47"/>
      <c r="Z34" s="47"/>
      <c r="AA34" s="48"/>
      <c r="AB34" s="42">
        <f t="shared" si="0"/>
        <v>0</v>
      </c>
    </row>
    <row r="35" spans="1:28" s="7" customFormat="1" ht="12.75">
      <c r="A35" s="6"/>
      <c r="B35" s="75" t="s">
        <v>58</v>
      </c>
      <c r="C35" s="76" t="s">
        <v>129</v>
      </c>
      <c r="D35" s="42">
        <v>618</v>
      </c>
      <c r="E35" s="42">
        <v>95</v>
      </c>
      <c r="F35" s="42">
        <v>785</v>
      </c>
      <c r="G35" s="42">
        <v>2498</v>
      </c>
      <c r="H35" s="42">
        <v>856</v>
      </c>
      <c r="I35" s="42">
        <v>1966</v>
      </c>
      <c r="J35" s="42">
        <v>210</v>
      </c>
      <c r="K35" s="42">
        <v>530</v>
      </c>
      <c r="L35" s="42">
        <v>1552</v>
      </c>
      <c r="M35" s="42">
        <v>49</v>
      </c>
      <c r="N35" s="42">
        <v>221</v>
      </c>
      <c r="O35" s="42">
        <v>517</v>
      </c>
      <c r="P35" s="42">
        <v>13</v>
      </c>
      <c r="Q35" s="42">
        <v>622</v>
      </c>
      <c r="R35" s="42">
        <v>277</v>
      </c>
      <c r="S35" s="42">
        <v>2</v>
      </c>
      <c r="T35" s="42">
        <v>17</v>
      </c>
      <c r="U35" s="77">
        <v>258</v>
      </c>
      <c r="V35" s="42">
        <v>23</v>
      </c>
      <c r="W35" s="42">
        <v>652</v>
      </c>
      <c r="X35" s="42">
        <v>239</v>
      </c>
      <c r="Y35" s="42">
        <v>256</v>
      </c>
      <c r="Z35" s="42">
        <v>78</v>
      </c>
      <c r="AA35" s="42">
        <v>563</v>
      </c>
      <c r="AB35" s="42">
        <f t="shared" si="0"/>
        <v>12897</v>
      </c>
    </row>
    <row r="36" spans="1:28" s="7" customFormat="1" ht="12.75">
      <c r="A36" s="6"/>
      <c r="B36" s="75" t="s">
        <v>59</v>
      </c>
      <c r="C36" s="76" t="s">
        <v>60</v>
      </c>
      <c r="D36" s="42">
        <v>1331</v>
      </c>
      <c r="E36" s="42">
        <v>308</v>
      </c>
      <c r="F36" s="42">
        <v>1694</v>
      </c>
      <c r="G36" s="42">
        <v>5262</v>
      </c>
      <c r="H36" s="42">
        <v>1865</v>
      </c>
      <c r="I36" s="42">
        <v>3816</v>
      </c>
      <c r="J36" s="42">
        <v>431</v>
      </c>
      <c r="K36" s="42">
        <v>992</v>
      </c>
      <c r="L36" s="42">
        <v>2673</v>
      </c>
      <c r="M36" s="42">
        <v>83</v>
      </c>
      <c r="N36" s="42">
        <v>335</v>
      </c>
      <c r="O36" s="42">
        <v>792</v>
      </c>
      <c r="P36" s="42">
        <v>34</v>
      </c>
      <c r="Q36" s="42">
        <v>1093</v>
      </c>
      <c r="R36" s="42">
        <v>594</v>
      </c>
      <c r="S36" s="42">
        <v>9</v>
      </c>
      <c r="T36" s="42">
        <v>279</v>
      </c>
      <c r="U36" s="77">
        <v>582</v>
      </c>
      <c r="V36" s="42">
        <v>405</v>
      </c>
      <c r="W36" s="42">
        <v>2073</v>
      </c>
      <c r="X36" s="42">
        <v>698</v>
      </c>
      <c r="Y36" s="42">
        <v>897</v>
      </c>
      <c r="Z36" s="42">
        <v>311</v>
      </c>
      <c r="AA36" s="42">
        <v>948</v>
      </c>
      <c r="AB36" s="42">
        <f t="shared" si="0"/>
        <v>27505</v>
      </c>
    </row>
    <row r="37" spans="1:28" s="9" customFormat="1" ht="12.75">
      <c r="A37" s="8"/>
      <c r="B37" s="75" t="s">
        <v>39</v>
      </c>
      <c r="C37" s="76" t="s">
        <v>61</v>
      </c>
      <c r="D37" s="42">
        <v>462</v>
      </c>
      <c r="E37" s="42">
        <v>180</v>
      </c>
      <c r="F37" s="42">
        <v>1014</v>
      </c>
      <c r="G37" s="42">
        <v>4016</v>
      </c>
      <c r="H37" s="42">
        <v>1460</v>
      </c>
      <c r="I37" s="42">
        <v>2940</v>
      </c>
      <c r="J37" s="42">
        <v>259</v>
      </c>
      <c r="K37" s="42">
        <v>588</v>
      </c>
      <c r="L37" s="42">
        <v>1490</v>
      </c>
      <c r="M37" s="42">
        <v>17</v>
      </c>
      <c r="N37" s="42">
        <v>95</v>
      </c>
      <c r="O37" s="42">
        <v>146</v>
      </c>
      <c r="P37" s="42">
        <v>21</v>
      </c>
      <c r="Q37" s="42">
        <v>636</v>
      </c>
      <c r="R37" s="42">
        <v>370</v>
      </c>
      <c r="S37" s="42">
        <v>7</v>
      </c>
      <c r="T37" s="42">
        <v>168</v>
      </c>
      <c r="U37" s="77">
        <v>313</v>
      </c>
      <c r="V37" s="42">
        <v>194</v>
      </c>
      <c r="W37" s="42">
        <v>1214</v>
      </c>
      <c r="X37" s="42">
        <v>421</v>
      </c>
      <c r="Y37" s="42">
        <v>505</v>
      </c>
      <c r="Z37" s="42">
        <v>167</v>
      </c>
      <c r="AA37" s="42">
        <v>473</v>
      </c>
      <c r="AB37" s="42">
        <f t="shared" si="0"/>
        <v>17156</v>
      </c>
    </row>
    <row r="38" spans="1:28" s="11" customFormat="1" ht="12.75">
      <c r="A38" s="10"/>
      <c r="B38" s="75" t="s">
        <v>41</v>
      </c>
      <c r="C38" s="76" t="s">
        <v>62</v>
      </c>
      <c r="D38" s="42">
        <v>869</v>
      </c>
      <c r="E38" s="42">
        <v>128</v>
      </c>
      <c r="F38" s="42">
        <v>680</v>
      </c>
      <c r="G38" s="42">
        <v>1246</v>
      </c>
      <c r="H38" s="42">
        <v>405</v>
      </c>
      <c r="I38" s="42">
        <v>876</v>
      </c>
      <c r="J38" s="42">
        <v>172</v>
      </c>
      <c r="K38" s="42">
        <v>404</v>
      </c>
      <c r="L38" s="42">
        <v>1183</v>
      </c>
      <c r="M38" s="42">
        <v>66</v>
      </c>
      <c r="N38" s="42">
        <v>240</v>
      </c>
      <c r="O38" s="42">
        <v>646</v>
      </c>
      <c r="P38" s="42">
        <v>13</v>
      </c>
      <c r="Q38" s="42">
        <v>457</v>
      </c>
      <c r="R38" s="42">
        <v>224</v>
      </c>
      <c r="S38" s="42">
        <v>2</v>
      </c>
      <c r="T38" s="42">
        <v>111</v>
      </c>
      <c r="U38" s="77">
        <v>269</v>
      </c>
      <c r="V38" s="42">
        <v>211</v>
      </c>
      <c r="W38" s="42">
        <v>859</v>
      </c>
      <c r="X38" s="42">
        <v>277</v>
      </c>
      <c r="Y38" s="42">
        <v>392</v>
      </c>
      <c r="Z38" s="42">
        <v>144</v>
      </c>
      <c r="AA38" s="42">
        <v>475</v>
      </c>
      <c r="AB38" s="42">
        <f t="shared" si="0"/>
        <v>10349</v>
      </c>
    </row>
    <row r="39" spans="1:28" ht="12.75">
      <c r="A39" s="5"/>
      <c r="B39" s="78"/>
      <c r="C39" s="8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80"/>
      <c r="V39" s="100"/>
      <c r="W39" s="100"/>
      <c r="X39" s="100"/>
      <c r="Y39" s="100"/>
      <c r="Z39" s="100"/>
      <c r="AA39" s="100"/>
      <c r="AB39" s="46"/>
    </row>
    <row r="40" spans="1:28" ht="12.75">
      <c r="A40" s="5"/>
      <c r="B40" s="74" t="s">
        <v>63</v>
      </c>
      <c r="C40" s="3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81"/>
      <c r="V40" s="47"/>
      <c r="W40" s="47"/>
      <c r="X40" s="47"/>
      <c r="Y40" s="47"/>
      <c r="Z40" s="47"/>
      <c r="AA40" s="47"/>
      <c r="AB40" s="48"/>
    </row>
    <row r="41" spans="1:28" ht="12.75">
      <c r="A41" s="5"/>
      <c r="B41" s="75" t="s">
        <v>64</v>
      </c>
      <c r="C41" s="76" t="s">
        <v>13</v>
      </c>
      <c r="D41" s="42">
        <v>19</v>
      </c>
      <c r="E41" s="42">
        <v>9</v>
      </c>
      <c r="F41" s="42">
        <v>26</v>
      </c>
      <c r="G41" s="42">
        <v>31</v>
      </c>
      <c r="H41" s="42">
        <v>19</v>
      </c>
      <c r="I41" s="42">
        <v>57</v>
      </c>
      <c r="J41" s="42">
        <v>18</v>
      </c>
      <c r="K41" s="42">
        <v>6</v>
      </c>
      <c r="L41" s="42">
        <v>38</v>
      </c>
      <c r="M41" s="42">
        <v>2</v>
      </c>
      <c r="N41" s="42">
        <v>4</v>
      </c>
      <c r="O41" s="42">
        <v>10</v>
      </c>
      <c r="P41" s="42">
        <v>0</v>
      </c>
      <c r="Q41" s="42">
        <v>18</v>
      </c>
      <c r="R41" s="42">
        <v>2</v>
      </c>
      <c r="S41" s="42">
        <v>1</v>
      </c>
      <c r="T41" s="42">
        <v>3</v>
      </c>
      <c r="U41" s="77">
        <v>1</v>
      </c>
      <c r="V41" s="42">
        <v>27</v>
      </c>
      <c r="W41" s="42">
        <v>6</v>
      </c>
      <c r="X41" s="42">
        <v>4</v>
      </c>
      <c r="Y41" s="42">
        <v>7</v>
      </c>
      <c r="Z41" s="42">
        <v>3</v>
      </c>
      <c r="AA41" s="42">
        <v>14</v>
      </c>
      <c r="AB41" s="42">
        <f>SUM(D41:AA41)</f>
        <v>325</v>
      </c>
    </row>
    <row r="42" spans="1:28" ht="12.75">
      <c r="A42" s="5"/>
      <c r="B42" s="75" t="s">
        <v>65</v>
      </c>
      <c r="C42" s="76" t="s">
        <v>66</v>
      </c>
      <c r="D42" s="42">
        <v>128</v>
      </c>
      <c r="E42" s="42">
        <v>24</v>
      </c>
      <c r="F42" s="42">
        <v>49</v>
      </c>
      <c r="G42" s="42">
        <v>117</v>
      </c>
      <c r="H42" s="42">
        <v>37</v>
      </c>
      <c r="I42" s="42">
        <v>216</v>
      </c>
      <c r="J42" s="42">
        <v>41</v>
      </c>
      <c r="K42" s="42">
        <v>12</v>
      </c>
      <c r="L42" s="42">
        <v>85</v>
      </c>
      <c r="M42" s="42">
        <v>5</v>
      </c>
      <c r="N42" s="42">
        <v>6</v>
      </c>
      <c r="O42" s="42">
        <v>14</v>
      </c>
      <c r="P42" s="42">
        <v>0</v>
      </c>
      <c r="Q42" s="42">
        <v>34</v>
      </c>
      <c r="R42" s="42">
        <v>16</v>
      </c>
      <c r="S42" s="42">
        <v>1</v>
      </c>
      <c r="T42" s="42">
        <v>277</v>
      </c>
      <c r="U42" s="77">
        <v>1</v>
      </c>
      <c r="V42" s="42">
        <v>30</v>
      </c>
      <c r="W42" s="42">
        <v>78</v>
      </c>
      <c r="X42" s="42">
        <v>44</v>
      </c>
      <c r="Y42" s="42">
        <v>85</v>
      </c>
      <c r="Z42" s="42">
        <v>27</v>
      </c>
      <c r="AA42" s="42">
        <v>40</v>
      </c>
      <c r="AB42" s="42">
        <f>SUM(D42:AA42)</f>
        <v>1367</v>
      </c>
    </row>
    <row r="43" spans="1:28" ht="12.75">
      <c r="A43" s="5"/>
      <c r="B43" s="75" t="s">
        <v>39</v>
      </c>
      <c r="C43" s="76" t="s">
        <v>67</v>
      </c>
      <c r="D43" s="42">
        <v>68</v>
      </c>
      <c r="E43" s="42">
        <v>19</v>
      </c>
      <c r="F43" s="42">
        <v>33</v>
      </c>
      <c r="G43" s="42">
        <v>87</v>
      </c>
      <c r="H43" s="42">
        <v>30</v>
      </c>
      <c r="I43" s="42">
        <v>154</v>
      </c>
      <c r="J43" s="42">
        <v>22</v>
      </c>
      <c r="K43" s="42">
        <v>8</v>
      </c>
      <c r="L43" s="42">
        <v>50</v>
      </c>
      <c r="M43" s="42">
        <v>3</v>
      </c>
      <c r="N43" s="42">
        <v>4</v>
      </c>
      <c r="O43" s="42">
        <v>8</v>
      </c>
      <c r="P43" s="42">
        <v>0</v>
      </c>
      <c r="Q43" s="42">
        <v>30</v>
      </c>
      <c r="R43" s="42">
        <v>14</v>
      </c>
      <c r="S43" s="42">
        <v>1</v>
      </c>
      <c r="T43" s="42">
        <v>81</v>
      </c>
      <c r="U43" s="77">
        <v>1</v>
      </c>
      <c r="V43" s="42">
        <v>30</v>
      </c>
      <c r="W43" s="42">
        <v>56</v>
      </c>
      <c r="X43" s="42">
        <v>23</v>
      </c>
      <c r="Y43" s="42">
        <v>66</v>
      </c>
      <c r="Z43" s="42">
        <v>26</v>
      </c>
      <c r="AA43" s="42">
        <v>32</v>
      </c>
      <c r="AB43" s="42">
        <f>SUM(D43:AA43)</f>
        <v>846</v>
      </c>
    </row>
    <row r="44" spans="1:28" ht="12.75">
      <c r="A44" s="5"/>
      <c r="B44" s="75" t="s">
        <v>41</v>
      </c>
      <c r="C44" s="76" t="s">
        <v>68</v>
      </c>
      <c r="D44" s="42">
        <v>60</v>
      </c>
      <c r="E44" s="42">
        <v>5</v>
      </c>
      <c r="F44" s="42">
        <v>16</v>
      </c>
      <c r="G44" s="42">
        <v>30</v>
      </c>
      <c r="H44" s="42">
        <v>7</v>
      </c>
      <c r="I44" s="42">
        <v>62</v>
      </c>
      <c r="J44" s="42">
        <v>19</v>
      </c>
      <c r="K44" s="42">
        <v>4</v>
      </c>
      <c r="L44" s="42">
        <v>35</v>
      </c>
      <c r="M44" s="42">
        <v>2</v>
      </c>
      <c r="N44" s="42">
        <v>2</v>
      </c>
      <c r="O44" s="42">
        <v>6</v>
      </c>
      <c r="P44" s="42">
        <v>0</v>
      </c>
      <c r="Q44" s="42">
        <v>4</v>
      </c>
      <c r="R44" s="42">
        <v>2</v>
      </c>
      <c r="S44" s="42" t="s">
        <v>193</v>
      </c>
      <c r="T44" s="42">
        <v>196</v>
      </c>
      <c r="U44" s="77" t="s">
        <v>193</v>
      </c>
      <c r="V44" s="42" t="s">
        <v>193</v>
      </c>
      <c r="W44" s="42">
        <v>22</v>
      </c>
      <c r="X44" s="42">
        <v>21</v>
      </c>
      <c r="Y44" s="42">
        <v>19</v>
      </c>
      <c r="Z44" s="42">
        <v>1</v>
      </c>
      <c r="AA44" s="42">
        <v>8</v>
      </c>
      <c r="AB44" s="42">
        <f>SUM(D44:AA44)</f>
        <v>521</v>
      </c>
    </row>
    <row r="45" spans="1:28" ht="12.75">
      <c r="A45" s="5"/>
      <c r="B45" s="78"/>
      <c r="C45" s="8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80"/>
      <c r="V45" s="100"/>
      <c r="W45" s="100"/>
      <c r="X45" s="100"/>
      <c r="Y45" s="100"/>
      <c r="Z45" s="100"/>
      <c r="AA45" s="100"/>
      <c r="AB45" s="46"/>
    </row>
    <row r="46" spans="1:28" ht="12.75">
      <c r="A46" s="5"/>
      <c r="B46" s="74" t="s">
        <v>69</v>
      </c>
      <c r="C46" s="3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1"/>
      <c r="V46" s="47"/>
      <c r="W46" s="47"/>
      <c r="X46" s="47"/>
      <c r="Y46" s="47"/>
      <c r="Z46" s="47"/>
      <c r="AA46" s="47"/>
      <c r="AB46" s="48"/>
    </row>
    <row r="47" spans="1:28" ht="12.75">
      <c r="A47" s="5"/>
      <c r="B47" s="75" t="s">
        <v>70</v>
      </c>
      <c r="C47" s="76" t="s">
        <v>71</v>
      </c>
      <c r="D47" s="42">
        <f aca="true" t="shared" si="1" ref="D47:J48">SUM(D49+D53)</f>
        <v>38</v>
      </c>
      <c r="E47" s="42">
        <f t="shared" si="1"/>
        <v>22</v>
      </c>
      <c r="F47" s="42">
        <f t="shared" si="1"/>
        <v>161</v>
      </c>
      <c r="G47" s="42">
        <f t="shared" si="1"/>
        <v>999</v>
      </c>
      <c r="H47" s="42">
        <f t="shared" si="1"/>
        <v>370</v>
      </c>
      <c r="I47" s="42">
        <f t="shared" si="1"/>
        <v>782</v>
      </c>
      <c r="J47" s="42">
        <f t="shared" si="1"/>
        <v>67</v>
      </c>
      <c r="K47" s="42">
        <f aca="true" t="shared" si="2" ref="K47:AB47">SUM(K49+K53)</f>
        <v>370</v>
      </c>
      <c r="L47" s="42">
        <f t="shared" si="2"/>
        <v>921</v>
      </c>
      <c r="M47" s="42">
        <f t="shared" si="2"/>
        <v>5</v>
      </c>
      <c r="N47" s="42">
        <f t="shared" si="2"/>
        <v>20</v>
      </c>
      <c r="O47" s="42">
        <f t="shared" si="2"/>
        <v>28</v>
      </c>
      <c r="P47" s="42">
        <f t="shared" si="2"/>
        <v>1</v>
      </c>
      <c r="Q47" s="42">
        <f t="shared" si="2"/>
        <v>58</v>
      </c>
      <c r="R47" s="42">
        <f t="shared" si="2"/>
        <v>137</v>
      </c>
      <c r="S47" s="42">
        <f t="shared" si="2"/>
        <v>2</v>
      </c>
      <c r="T47" s="42">
        <f t="shared" si="2"/>
        <v>2</v>
      </c>
      <c r="U47" s="42">
        <f t="shared" si="2"/>
        <v>112</v>
      </c>
      <c r="V47" s="42">
        <f t="shared" si="2"/>
        <v>13</v>
      </c>
      <c r="W47" s="42">
        <f t="shared" si="2"/>
        <v>3</v>
      </c>
      <c r="X47" s="42">
        <f t="shared" si="2"/>
        <v>18</v>
      </c>
      <c r="Y47" s="42">
        <f t="shared" si="2"/>
        <v>6</v>
      </c>
      <c r="Z47" s="42">
        <f t="shared" si="2"/>
        <v>16</v>
      </c>
      <c r="AA47" s="42">
        <f t="shared" si="2"/>
        <v>666</v>
      </c>
      <c r="AB47" s="42">
        <f t="shared" si="2"/>
        <v>4817</v>
      </c>
    </row>
    <row r="48" spans="1:28" s="7" customFormat="1" ht="12.75">
      <c r="A48" s="6"/>
      <c r="B48" s="75" t="s">
        <v>73</v>
      </c>
      <c r="C48" s="76" t="s">
        <v>74</v>
      </c>
      <c r="D48" s="42">
        <f t="shared" si="1"/>
        <v>174</v>
      </c>
      <c r="E48" s="42">
        <f t="shared" si="1"/>
        <v>201</v>
      </c>
      <c r="F48" s="42">
        <f t="shared" si="1"/>
        <v>535</v>
      </c>
      <c r="G48" s="42">
        <f t="shared" si="1"/>
        <v>4157</v>
      </c>
      <c r="H48" s="42">
        <f t="shared" si="1"/>
        <v>1774</v>
      </c>
      <c r="I48" s="42">
        <f t="shared" si="1"/>
        <v>2710</v>
      </c>
      <c r="J48" s="42">
        <f t="shared" si="1"/>
        <v>306</v>
      </c>
      <c r="K48" s="42">
        <f aca="true" t="shared" si="3" ref="K48:AB48">SUM(K50+K54)</f>
        <v>1573</v>
      </c>
      <c r="L48" s="42">
        <f t="shared" si="3"/>
        <v>3465</v>
      </c>
      <c r="M48" s="42">
        <f t="shared" si="3"/>
        <v>12</v>
      </c>
      <c r="N48" s="42">
        <f t="shared" si="3"/>
        <v>58</v>
      </c>
      <c r="O48" s="42">
        <f t="shared" si="3"/>
        <v>128</v>
      </c>
      <c r="P48" s="42">
        <f t="shared" si="3"/>
        <v>2</v>
      </c>
      <c r="Q48" s="42">
        <f t="shared" si="3"/>
        <v>139</v>
      </c>
      <c r="R48" s="42">
        <f t="shared" si="3"/>
        <v>523</v>
      </c>
      <c r="S48" s="42">
        <f t="shared" si="3"/>
        <v>8</v>
      </c>
      <c r="T48" s="42">
        <f t="shared" si="3"/>
        <v>194</v>
      </c>
      <c r="U48" s="42">
        <f t="shared" si="3"/>
        <v>497</v>
      </c>
      <c r="V48" s="42">
        <f t="shared" si="3"/>
        <v>45</v>
      </c>
      <c r="W48" s="42">
        <f t="shared" si="3"/>
        <v>21</v>
      </c>
      <c r="X48" s="42">
        <f t="shared" si="3"/>
        <v>69</v>
      </c>
      <c r="Y48" s="42">
        <f t="shared" si="3"/>
        <v>48</v>
      </c>
      <c r="Z48" s="42">
        <f t="shared" si="3"/>
        <v>52</v>
      </c>
      <c r="AA48" s="42">
        <f t="shared" si="3"/>
        <v>2971</v>
      </c>
      <c r="AB48" s="42">
        <f t="shared" si="3"/>
        <v>19662</v>
      </c>
    </row>
    <row r="49" spans="1:28" ht="12.75" customHeight="1">
      <c r="A49" s="5"/>
      <c r="B49" s="75" t="s">
        <v>75</v>
      </c>
      <c r="C49" s="76" t="s">
        <v>76</v>
      </c>
      <c r="D49" s="42">
        <v>32</v>
      </c>
      <c r="E49" s="42">
        <v>14</v>
      </c>
      <c r="F49" s="42">
        <v>158</v>
      </c>
      <c r="G49" s="42">
        <v>973</v>
      </c>
      <c r="H49" s="42">
        <v>348</v>
      </c>
      <c r="I49" s="42">
        <v>777</v>
      </c>
      <c r="J49" s="42">
        <v>66</v>
      </c>
      <c r="K49" s="42">
        <v>369</v>
      </c>
      <c r="L49" s="42">
        <v>904</v>
      </c>
      <c r="M49" s="42">
        <v>3</v>
      </c>
      <c r="N49" s="42">
        <v>13</v>
      </c>
      <c r="O49" s="42">
        <v>23</v>
      </c>
      <c r="P49" s="42">
        <v>0</v>
      </c>
      <c r="Q49" s="42">
        <v>56</v>
      </c>
      <c r="R49" s="42">
        <v>133</v>
      </c>
      <c r="S49" s="42">
        <v>1</v>
      </c>
      <c r="T49" s="42">
        <v>0</v>
      </c>
      <c r="U49" s="42">
        <v>111</v>
      </c>
      <c r="V49" s="42">
        <v>0</v>
      </c>
      <c r="W49" s="42">
        <v>0</v>
      </c>
      <c r="X49" s="42">
        <v>0</v>
      </c>
      <c r="Y49" s="42">
        <v>0</v>
      </c>
      <c r="Z49" s="42">
        <v>15</v>
      </c>
      <c r="AA49" s="42">
        <v>607</v>
      </c>
      <c r="AB49" s="42">
        <f aca="true" t="shared" si="4" ref="AB49:AB56">SUM(D49:AA49)</f>
        <v>4603</v>
      </c>
    </row>
    <row r="50" spans="1:28" ht="12.75" customHeight="1">
      <c r="A50" s="5"/>
      <c r="B50" s="75" t="s">
        <v>77</v>
      </c>
      <c r="C50" s="76" t="s">
        <v>78</v>
      </c>
      <c r="D50" s="42">
        <v>157</v>
      </c>
      <c r="E50" s="42">
        <v>174</v>
      </c>
      <c r="F50" s="42">
        <v>532</v>
      </c>
      <c r="G50" s="42">
        <v>4078</v>
      </c>
      <c r="H50" s="42">
        <v>1697</v>
      </c>
      <c r="I50" s="42">
        <v>2703</v>
      </c>
      <c r="J50" s="42">
        <v>304</v>
      </c>
      <c r="K50" s="42">
        <v>1571</v>
      </c>
      <c r="L50" s="42">
        <v>3413</v>
      </c>
      <c r="M50" s="42">
        <v>5</v>
      </c>
      <c r="N50" s="42">
        <v>42</v>
      </c>
      <c r="O50" s="42">
        <v>79</v>
      </c>
      <c r="P50" s="42">
        <v>0</v>
      </c>
      <c r="Q50" s="42">
        <v>134</v>
      </c>
      <c r="R50" s="42">
        <v>512</v>
      </c>
      <c r="S50" s="42">
        <v>6</v>
      </c>
      <c r="T50" s="42">
        <v>0</v>
      </c>
      <c r="U50" s="42">
        <v>496</v>
      </c>
      <c r="V50" s="42">
        <v>0</v>
      </c>
      <c r="W50" s="42">
        <v>0</v>
      </c>
      <c r="X50" s="42">
        <v>0</v>
      </c>
      <c r="Y50" s="42">
        <v>0</v>
      </c>
      <c r="Z50" s="42">
        <v>50</v>
      </c>
      <c r="AA50" s="42">
        <v>2875</v>
      </c>
      <c r="AB50" s="42">
        <f t="shared" si="4"/>
        <v>18828</v>
      </c>
    </row>
    <row r="51" spans="1:28" ht="12.75" customHeight="1">
      <c r="A51" s="5"/>
      <c r="B51" s="75" t="s">
        <v>79</v>
      </c>
      <c r="C51" s="76" t="s">
        <v>80</v>
      </c>
      <c r="D51" s="42">
        <v>88</v>
      </c>
      <c r="E51" s="42">
        <v>149</v>
      </c>
      <c r="F51" s="42">
        <v>389</v>
      </c>
      <c r="G51" s="42">
        <v>3242</v>
      </c>
      <c r="H51" s="42">
        <v>1282</v>
      </c>
      <c r="I51" s="42">
        <v>2081</v>
      </c>
      <c r="J51" s="42">
        <v>225</v>
      </c>
      <c r="K51" s="42">
        <v>1125</v>
      </c>
      <c r="L51" s="42">
        <v>2561</v>
      </c>
      <c r="M51" s="42">
        <v>4</v>
      </c>
      <c r="N51" s="42">
        <v>28</v>
      </c>
      <c r="O51" s="42">
        <v>51</v>
      </c>
      <c r="P51" s="42">
        <v>0</v>
      </c>
      <c r="Q51" s="42">
        <v>83</v>
      </c>
      <c r="R51" s="42">
        <v>393</v>
      </c>
      <c r="S51" s="42">
        <v>6</v>
      </c>
      <c r="T51" s="42">
        <v>0</v>
      </c>
      <c r="U51" s="42">
        <v>363</v>
      </c>
      <c r="V51" s="42">
        <v>0</v>
      </c>
      <c r="W51" s="42">
        <v>0</v>
      </c>
      <c r="X51" s="42">
        <v>0</v>
      </c>
      <c r="Y51" s="42">
        <v>0</v>
      </c>
      <c r="Z51" s="42">
        <v>40</v>
      </c>
      <c r="AA51" s="42">
        <v>2343</v>
      </c>
      <c r="AB51" s="42">
        <f t="shared" si="4"/>
        <v>14453</v>
      </c>
    </row>
    <row r="52" spans="1:28" ht="12.75" customHeight="1">
      <c r="A52" s="5"/>
      <c r="B52" s="75" t="s">
        <v>81</v>
      </c>
      <c r="C52" s="76" t="s">
        <v>82</v>
      </c>
      <c r="D52" s="42">
        <v>69</v>
      </c>
      <c r="E52" s="42">
        <v>25</v>
      </c>
      <c r="F52" s="42">
        <v>143</v>
      </c>
      <c r="G52" s="42">
        <v>836</v>
      </c>
      <c r="H52" s="42">
        <v>415</v>
      </c>
      <c r="I52" s="42">
        <v>622</v>
      </c>
      <c r="J52" s="42">
        <v>79</v>
      </c>
      <c r="K52" s="42">
        <v>446</v>
      </c>
      <c r="L52" s="42">
        <v>852</v>
      </c>
      <c r="M52" s="42">
        <v>1</v>
      </c>
      <c r="N52" s="42">
        <v>14</v>
      </c>
      <c r="O52" s="42">
        <v>28</v>
      </c>
      <c r="P52" s="42">
        <v>0</v>
      </c>
      <c r="Q52" s="42">
        <v>51</v>
      </c>
      <c r="R52" s="42">
        <v>119</v>
      </c>
      <c r="S52" s="42" t="s">
        <v>193</v>
      </c>
      <c r="T52" s="42">
        <v>0</v>
      </c>
      <c r="U52" s="42">
        <v>133</v>
      </c>
      <c r="V52" s="42">
        <v>0</v>
      </c>
      <c r="W52" s="42">
        <v>0</v>
      </c>
      <c r="X52" s="42">
        <v>0</v>
      </c>
      <c r="Y52" s="42">
        <v>0</v>
      </c>
      <c r="Z52" s="42">
        <v>10</v>
      </c>
      <c r="AA52" s="42">
        <v>532</v>
      </c>
      <c r="AB52" s="42">
        <f t="shared" si="4"/>
        <v>4375</v>
      </c>
    </row>
    <row r="53" spans="1:28" ht="12.75">
      <c r="A53" s="5"/>
      <c r="B53" s="75" t="s">
        <v>83</v>
      </c>
      <c r="C53" s="76" t="s">
        <v>84</v>
      </c>
      <c r="D53" s="42">
        <v>6</v>
      </c>
      <c r="E53" s="42">
        <v>8</v>
      </c>
      <c r="F53" s="42">
        <v>3</v>
      </c>
      <c r="G53" s="42">
        <v>26</v>
      </c>
      <c r="H53" s="42">
        <v>22</v>
      </c>
      <c r="I53" s="42">
        <v>5</v>
      </c>
      <c r="J53" s="42">
        <v>1</v>
      </c>
      <c r="K53" s="42">
        <v>1</v>
      </c>
      <c r="L53" s="42">
        <v>17</v>
      </c>
      <c r="M53" s="42">
        <v>2</v>
      </c>
      <c r="N53" s="42">
        <v>7</v>
      </c>
      <c r="O53" s="42">
        <v>5</v>
      </c>
      <c r="P53" s="42">
        <v>1</v>
      </c>
      <c r="Q53" s="42">
        <v>2</v>
      </c>
      <c r="R53" s="42">
        <v>4</v>
      </c>
      <c r="S53" s="42">
        <v>1</v>
      </c>
      <c r="T53" s="42">
        <v>2</v>
      </c>
      <c r="U53" s="77">
        <v>1</v>
      </c>
      <c r="V53" s="42">
        <v>13</v>
      </c>
      <c r="W53" s="42">
        <v>3</v>
      </c>
      <c r="X53" s="42">
        <v>18</v>
      </c>
      <c r="Y53" s="42">
        <v>6</v>
      </c>
      <c r="Z53" s="42">
        <v>1</v>
      </c>
      <c r="AA53" s="42">
        <v>59</v>
      </c>
      <c r="AB53" s="42">
        <f t="shared" si="4"/>
        <v>214</v>
      </c>
    </row>
    <row r="54" spans="1:28" ht="12.75">
      <c r="A54" s="5"/>
      <c r="B54" s="75" t="s">
        <v>85</v>
      </c>
      <c r="C54" s="76" t="s">
        <v>86</v>
      </c>
      <c r="D54" s="42">
        <v>17</v>
      </c>
      <c r="E54" s="42">
        <v>27</v>
      </c>
      <c r="F54" s="42">
        <v>3</v>
      </c>
      <c r="G54" s="42">
        <v>79</v>
      </c>
      <c r="H54" s="42">
        <v>77</v>
      </c>
      <c r="I54" s="42">
        <v>7</v>
      </c>
      <c r="J54" s="42">
        <v>2</v>
      </c>
      <c r="K54" s="42">
        <v>2</v>
      </c>
      <c r="L54" s="42">
        <v>52</v>
      </c>
      <c r="M54" s="42">
        <v>7</v>
      </c>
      <c r="N54" s="42">
        <v>16</v>
      </c>
      <c r="O54" s="42">
        <v>49</v>
      </c>
      <c r="P54" s="42">
        <v>2</v>
      </c>
      <c r="Q54" s="42">
        <v>5</v>
      </c>
      <c r="R54" s="42">
        <v>11</v>
      </c>
      <c r="S54" s="42">
        <v>2</v>
      </c>
      <c r="T54" s="42">
        <v>194</v>
      </c>
      <c r="U54" s="77">
        <v>1</v>
      </c>
      <c r="V54" s="42">
        <v>45</v>
      </c>
      <c r="W54" s="42">
        <v>21</v>
      </c>
      <c r="X54" s="42">
        <v>69</v>
      </c>
      <c r="Y54" s="42">
        <v>48</v>
      </c>
      <c r="Z54" s="42">
        <v>2</v>
      </c>
      <c r="AA54" s="42">
        <v>96</v>
      </c>
      <c r="AB54" s="42">
        <f t="shared" si="4"/>
        <v>834</v>
      </c>
    </row>
    <row r="55" spans="1:28" ht="12.75">
      <c r="A55" s="5"/>
      <c r="B55" s="75" t="s">
        <v>87</v>
      </c>
      <c r="C55" s="76" t="s">
        <v>88</v>
      </c>
      <c r="D55" s="42">
        <v>8</v>
      </c>
      <c r="E55" s="42">
        <v>19</v>
      </c>
      <c r="F55" s="42">
        <v>2</v>
      </c>
      <c r="G55" s="42">
        <v>57</v>
      </c>
      <c r="H55" s="42">
        <v>58</v>
      </c>
      <c r="I55" s="42">
        <v>7</v>
      </c>
      <c r="J55" s="42" t="s">
        <v>193</v>
      </c>
      <c r="K55" s="42">
        <v>1</v>
      </c>
      <c r="L55" s="42">
        <v>32</v>
      </c>
      <c r="M55" s="42">
        <v>5</v>
      </c>
      <c r="N55" s="42">
        <v>8</v>
      </c>
      <c r="O55" s="42">
        <v>12</v>
      </c>
      <c r="P55" s="42">
        <v>1</v>
      </c>
      <c r="Q55" s="42">
        <v>3</v>
      </c>
      <c r="R55" s="42">
        <v>5</v>
      </c>
      <c r="S55" s="42">
        <v>2</v>
      </c>
      <c r="T55" s="42">
        <v>184</v>
      </c>
      <c r="U55" s="77" t="s">
        <v>193</v>
      </c>
      <c r="V55" s="42">
        <v>45</v>
      </c>
      <c r="W55" s="42">
        <v>8</v>
      </c>
      <c r="X55" s="42">
        <v>43</v>
      </c>
      <c r="Y55" s="42">
        <v>35</v>
      </c>
      <c r="Z55" s="42" t="s">
        <v>193</v>
      </c>
      <c r="AA55" s="42">
        <v>49</v>
      </c>
      <c r="AB55" s="42">
        <f t="shared" si="4"/>
        <v>584</v>
      </c>
    </row>
    <row r="56" spans="1:28" ht="12.75">
      <c r="A56" s="5"/>
      <c r="B56" s="75" t="s">
        <v>89</v>
      </c>
      <c r="C56" s="76" t="s">
        <v>90</v>
      </c>
      <c r="D56" s="42">
        <v>9</v>
      </c>
      <c r="E56" s="42">
        <v>8</v>
      </c>
      <c r="F56" s="42">
        <v>1</v>
      </c>
      <c r="G56" s="42">
        <v>22</v>
      </c>
      <c r="H56" s="42">
        <v>19</v>
      </c>
      <c r="I56" s="42" t="s">
        <v>193</v>
      </c>
      <c r="J56" s="42">
        <v>2</v>
      </c>
      <c r="K56" s="42">
        <v>1</v>
      </c>
      <c r="L56" s="42">
        <v>20</v>
      </c>
      <c r="M56" s="42">
        <v>2</v>
      </c>
      <c r="N56" s="42">
        <v>8</v>
      </c>
      <c r="O56" s="42">
        <v>37</v>
      </c>
      <c r="P56" s="42">
        <v>1</v>
      </c>
      <c r="Q56" s="42">
        <v>2</v>
      </c>
      <c r="R56" s="42">
        <v>6</v>
      </c>
      <c r="S56" s="42" t="s">
        <v>193</v>
      </c>
      <c r="T56" s="42">
        <v>10</v>
      </c>
      <c r="U56" s="77">
        <v>1</v>
      </c>
      <c r="V56" s="42" t="s">
        <v>193</v>
      </c>
      <c r="W56" s="42">
        <v>13</v>
      </c>
      <c r="X56" s="42">
        <v>26</v>
      </c>
      <c r="Y56" s="42">
        <v>13</v>
      </c>
      <c r="Z56" s="42">
        <v>2</v>
      </c>
      <c r="AA56" s="42">
        <v>47</v>
      </c>
      <c r="AB56" s="42">
        <f t="shared" si="4"/>
        <v>250</v>
      </c>
    </row>
    <row r="57" spans="1:28" ht="12.75">
      <c r="A57" s="5"/>
      <c r="B57" s="78"/>
      <c r="C57" s="82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80"/>
      <c r="V57" s="45"/>
      <c r="W57" s="45"/>
      <c r="X57" s="45"/>
      <c r="Y57" s="45"/>
      <c r="Z57" s="45"/>
      <c r="AA57" s="45"/>
      <c r="AB57" s="101"/>
    </row>
    <row r="58" spans="1:28" ht="12.75">
      <c r="A58" s="5"/>
      <c r="B58" s="74" t="s">
        <v>91</v>
      </c>
      <c r="C58" s="3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81"/>
      <c r="V58" s="47"/>
      <c r="W58" s="47"/>
      <c r="X58" s="47"/>
      <c r="Y58" s="47"/>
      <c r="Z58" s="47"/>
      <c r="AA58" s="47"/>
      <c r="AB58" s="48"/>
    </row>
    <row r="59" spans="1:28" ht="12.75">
      <c r="A59" s="5"/>
      <c r="B59" s="75" t="s">
        <v>92</v>
      </c>
      <c r="C59" s="76" t="s">
        <v>14</v>
      </c>
      <c r="D59" s="42">
        <f aca="true" t="shared" si="5" ref="D59:J60">SUM(D61+D66+D68+D70)</f>
        <v>1647</v>
      </c>
      <c r="E59" s="42">
        <f t="shared" si="5"/>
        <v>522</v>
      </c>
      <c r="F59" s="42">
        <f t="shared" si="5"/>
        <v>1825</v>
      </c>
      <c r="G59" s="42">
        <f t="shared" si="5"/>
        <v>4262</v>
      </c>
      <c r="H59" s="42">
        <f t="shared" si="5"/>
        <v>1310</v>
      </c>
      <c r="I59" s="42">
        <f t="shared" si="5"/>
        <v>3009</v>
      </c>
      <c r="J59" s="42">
        <f t="shared" si="5"/>
        <v>521</v>
      </c>
      <c r="K59" s="42">
        <f aca="true" t="shared" si="6" ref="K59:AB59">SUM(K61+K66+K68+K70)</f>
        <v>1056</v>
      </c>
      <c r="L59" s="42">
        <f t="shared" si="6"/>
        <v>3862</v>
      </c>
      <c r="M59" s="42">
        <f t="shared" si="6"/>
        <v>168</v>
      </c>
      <c r="N59" s="42">
        <f t="shared" si="6"/>
        <v>553</v>
      </c>
      <c r="O59" s="42">
        <f t="shared" si="6"/>
        <v>1300</v>
      </c>
      <c r="P59" s="42">
        <f t="shared" si="6"/>
        <v>149</v>
      </c>
      <c r="Q59" s="42">
        <f t="shared" si="6"/>
        <v>1928</v>
      </c>
      <c r="R59" s="42">
        <f t="shared" si="6"/>
        <v>261</v>
      </c>
      <c r="S59" s="42">
        <f t="shared" si="6"/>
        <v>4</v>
      </c>
      <c r="T59" s="42">
        <f t="shared" si="6"/>
        <v>128</v>
      </c>
      <c r="U59" s="42">
        <f t="shared" si="6"/>
        <v>337</v>
      </c>
      <c r="V59" s="42">
        <f t="shared" si="6"/>
        <v>14</v>
      </c>
      <c r="W59" s="42">
        <f t="shared" si="6"/>
        <v>2498</v>
      </c>
      <c r="X59" s="42">
        <f t="shared" si="6"/>
        <v>1352</v>
      </c>
      <c r="Y59" s="42">
        <f t="shared" si="6"/>
        <v>1617</v>
      </c>
      <c r="Z59" s="42">
        <f t="shared" si="6"/>
        <v>249</v>
      </c>
      <c r="AA59" s="42">
        <f t="shared" si="6"/>
        <v>1620</v>
      </c>
      <c r="AB59" s="42">
        <f t="shared" si="6"/>
        <v>30192</v>
      </c>
    </row>
    <row r="60" spans="1:28" ht="12.75">
      <c r="A60" s="5"/>
      <c r="B60" s="75" t="s">
        <v>93</v>
      </c>
      <c r="C60" s="76" t="s">
        <v>15</v>
      </c>
      <c r="D60" s="42">
        <f t="shared" si="5"/>
        <v>15066</v>
      </c>
      <c r="E60" s="42">
        <f t="shared" si="5"/>
        <v>5217</v>
      </c>
      <c r="F60" s="42">
        <f t="shared" si="5"/>
        <v>10911</v>
      </c>
      <c r="G60" s="42">
        <f t="shared" si="5"/>
        <v>32233</v>
      </c>
      <c r="H60" s="42">
        <f t="shared" si="5"/>
        <v>13709</v>
      </c>
      <c r="I60" s="42">
        <f t="shared" si="5"/>
        <v>18695</v>
      </c>
      <c r="J60" s="42">
        <f t="shared" si="5"/>
        <v>2705</v>
      </c>
      <c r="K60" s="42">
        <f aca="true" t="shared" si="7" ref="K60:AB60">SUM(K62+K67+K69+K71)</f>
        <v>5379</v>
      </c>
      <c r="L60" s="42">
        <f t="shared" si="7"/>
        <v>36119</v>
      </c>
      <c r="M60" s="42">
        <f t="shared" si="7"/>
        <v>1354</v>
      </c>
      <c r="N60" s="42">
        <f t="shared" si="7"/>
        <v>3657</v>
      </c>
      <c r="O60" s="42">
        <f t="shared" si="7"/>
        <v>9028</v>
      </c>
      <c r="P60" s="42">
        <f t="shared" si="7"/>
        <v>814</v>
      </c>
      <c r="Q60" s="42">
        <f t="shared" si="7"/>
        <v>13767</v>
      </c>
      <c r="R60" s="42">
        <f t="shared" si="7"/>
        <v>1463</v>
      </c>
      <c r="S60" s="42">
        <f t="shared" si="7"/>
        <v>67</v>
      </c>
      <c r="T60" s="42">
        <f t="shared" si="7"/>
        <v>10688</v>
      </c>
      <c r="U60" s="42">
        <f t="shared" si="7"/>
        <v>2258</v>
      </c>
      <c r="V60" s="42">
        <f t="shared" si="7"/>
        <v>1132</v>
      </c>
      <c r="W60" s="42">
        <f t="shared" si="7"/>
        <v>45925</v>
      </c>
      <c r="X60" s="42">
        <f t="shared" si="7"/>
        <v>26649</v>
      </c>
      <c r="Y60" s="42">
        <f t="shared" si="7"/>
        <v>26621</v>
      </c>
      <c r="Z60" s="42">
        <f t="shared" si="7"/>
        <v>1843</v>
      </c>
      <c r="AA60" s="42">
        <f t="shared" si="7"/>
        <v>12283</v>
      </c>
      <c r="AB60" s="42">
        <f t="shared" si="7"/>
        <v>297583</v>
      </c>
    </row>
    <row r="61" spans="1:28" ht="12.75">
      <c r="A61" s="5"/>
      <c r="B61" s="75" t="s">
        <v>94</v>
      </c>
      <c r="C61" s="76" t="s">
        <v>95</v>
      </c>
      <c r="D61" s="42">
        <v>899</v>
      </c>
      <c r="E61" s="42">
        <v>281</v>
      </c>
      <c r="F61" s="42">
        <v>994</v>
      </c>
      <c r="G61" s="42">
        <v>2505</v>
      </c>
      <c r="H61" s="42">
        <v>877</v>
      </c>
      <c r="I61" s="42">
        <v>1790</v>
      </c>
      <c r="J61" s="42">
        <v>252</v>
      </c>
      <c r="K61" s="42">
        <v>605</v>
      </c>
      <c r="L61" s="42">
        <v>2296</v>
      </c>
      <c r="M61" s="42">
        <v>102</v>
      </c>
      <c r="N61" s="42">
        <v>392</v>
      </c>
      <c r="O61" s="42">
        <v>890</v>
      </c>
      <c r="P61" s="42">
        <v>136</v>
      </c>
      <c r="Q61" s="42">
        <v>1390</v>
      </c>
      <c r="R61" s="42">
        <v>160</v>
      </c>
      <c r="S61" s="42">
        <v>4</v>
      </c>
      <c r="T61" s="42">
        <v>76</v>
      </c>
      <c r="U61" s="77">
        <v>245</v>
      </c>
      <c r="V61" s="42">
        <v>10</v>
      </c>
      <c r="W61" s="42">
        <v>1273</v>
      </c>
      <c r="X61" s="42">
        <v>775</v>
      </c>
      <c r="Y61" s="42">
        <v>958</v>
      </c>
      <c r="Z61" s="42">
        <v>161</v>
      </c>
      <c r="AA61" s="42">
        <v>1105</v>
      </c>
      <c r="AB61" s="42">
        <f aca="true" t="shared" si="8" ref="AB61:AB71">SUM(D61:AA61)</f>
        <v>18176</v>
      </c>
    </row>
    <row r="62" spans="1:28" s="7" customFormat="1" ht="12.75">
      <c r="A62" s="6"/>
      <c r="B62" s="75" t="s">
        <v>96</v>
      </c>
      <c r="C62" s="76" t="s">
        <v>97</v>
      </c>
      <c r="D62" s="42">
        <v>12472</v>
      </c>
      <c r="E62" s="42">
        <v>4078</v>
      </c>
      <c r="F62" s="42">
        <v>7574</v>
      </c>
      <c r="G62" s="42">
        <v>25280</v>
      </c>
      <c r="H62" s="42">
        <v>12069</v>
      </c>
      <c r="I62" s="42">
        <v>14712</v>
      </c>
      <c r="J62" s="42">
        <v>1723</v>
      </c>
      <c r="K62" s="42">
        <v>3896</v>
      </c>
      <c r="L62" s="42">
        <v>30774</v>
      </c>
      <c r="M62" s="42">
        <v>1053</v>
      </c>
      <c r="N62" s="42">
        <v>3056</v>
      </c>
      <c r="O62" s="42">
        <v>7359</v>
      </c>
      <c r="P62" s="42">
        <v>777</v>
      </c>
      <c r="Q62" s="42">
        <v>11174</v>
      </c>
      <c r="R62" s="42">
        <v>1141</v>
      </c>
      <c r="S62" s="42">
        <v>58</v>
      </c>
      <c r="T62" s="42">
        <v>10276</v>
      </c>
      <c r="U62" s="77">
        <v>2012</v>
      </c>
      <c r="V62" s="42">
        <v>1110</v>
      </c>
      <c r="W62" s="42">
        <v>38555</v>
      </c>
      <c r="X62" s="42">
        <v>23213</v>
      </c>
      <c r="Y62" s="42">
        <v>22246</v>
      </c>
      <c r="Z62" s="42">
        <v>1513</v>
      </c>
      <c r="AA62" s="42">
        <v>10479</v>
      </c>
      <c r="AB62" s="42">
        <f t="shared" si="8"/>
        <v>246600</v>
      </c>
    </row>
    <row r="63" spans="1:28" ht="12.75">
      <c r="A63" s="5"/>
      <c r="B63" s="75" t="s">
        <v>98</v>
      </c>
      <c r="C63" s="76" t="s">
        <v>99</v>
      </c>
      <c r="D63" s="42">
        <v>578</v>
      </c>
      <c r="E63" s="42">
        <v>853</v>
      </c>
      <c r="F63" s="42">
        <v>1429</v>
      </c>
      <c r="G63" s="42">
        <v>5695</v>
      </c>
      <c r="H63" s="42">
        <v>3579</v>
      </c>
      <c r="I63" s="42">
        <v>4272</v>
      </c>
      <c r="J63" s="42">
        <v>239</v>
      </c>
      <c r="K63" s="42">
        <v>1315</v>
      </c>
      <c r="L63" s="42">
        <v>12623</v>
      </c>
      <c r="M63" s="42">
        <v>146</v>
      </c>
      <c r="N63" s="42">
        <v>872</v>
      </c>
      <c r="O63" s="42">
        <v>976</v>
      </c>
      <c r="P63" s="42">
        <v>134</v>
      </c>
      <c r="Q63" s="42">
        <v>2245</v>
      </c>
      <c r="R63" s="42">
        <v>121</v>
      </c>
      <c r="S63" s="42">
        <v>5</v>
      </c>
      <c r="T63" s="42">
        <v>123</v>
      </c>
      <c r="U63" s="77">
        <v>409</v>
      </c>
      <c r="V63" s="42">
        <v>10</v>
      </c>
      <c r="W63" s="42">
        <v>3780</v>
      </c>
      <c r="X63" s="42">
        <v>1535</v>
      </c>
      <c r="Y63" s="42">
        <v>2050</v>
      </c>
      <c r="Z63" s="42">
        <v>276</v>
      </c>
      <c r="AA63" s="42">
        <v>1552</v>
      </c>
      <c r="AB63" s="42">
        <f t="shared" si="8"/>
        <v>44817</v>
      </c>
    </row>
    <row r="64" spans="1:28" ht="12.75">
      <c r="A64" s="5"/>
      <c r="B64" s="75" t="s">
        <v>100</v>
      </c>
      <c r="C64" s="76" t="s">
        <v>101</v>
      </c>
      <c r="D64" s="42">
        <v>5591</v>
      </c>
      <c r="E64" s="42">
        <v>143</v>
      </c>
      <c r="F64" s="42">
        <v>698</v>
      </c>
      <c r="G64" s="42">
        <v>2361</v>
      </c>
      <c r="H64" s="42">
        <v>2179</v>
      </c>
      <c r="I64" s="42">
        <v>472</v>
      </c>
      <c r="J64" s="42">
        <v>120</v>
      </c>
      <c r="K64" s="42">
        <v>148</v>
      </c>
      <c r="L64" s="42">
        <v>4887</v>
      </c>
      <c r="M64" s="42">
        <v>56</v>
      </c>
      <c r="N64" s="42">
        <v>118</v>
      </c>
      <c r="O64" s="42">
        <v>218</v>
      </c>
      <c r="P64" s="42">
        <v>0</v>
      </c>
      <c r="Q64" s="42">
        <v>851</v>
      </c>
      <c r="R64" s="42">
        <v>17</v>
      </c>
      <c r="S64" s="42">
        <v>0</v>
      </c>
      <c r="T64" s="42">
        <v>1819</v>
      </c>
      <c r="U64" s="77">
        <v>231</v>
      </c>
      <c r="V64" s="42">
        <v>1000</v>
      </c>
      <c r="W64" s="42">
        <v>1106</v>
      </c>
      <c r="X64" s="42">
        <v>3907</v>
      </c>
      <c r="Y64" s="42">
        <v>563</v>
      </c>
      <c r="Z64" s="42">
        <v>103</v>
      </c>
      <c r="AA64" s="42">
        <v>365</v>
      </c>
      <c r="AB64" s="42">
        <f t="shared" si="8"/>
        <v>26953</v>
      </c>
    </row>
    <row r="65" spans="1:28" ht="12.75">
      <c r="A65" s="5"/>
      <c r="B65" s="75" t="s">
        <v>102</v>
      </c>
      <c r="C65" s="76" t="s">
        <v>103</v>
      </c>
      <c r="D65" s="42">
        <v>6303</v>
      </c>
      <c r="E65" s="42">
        <v>3082</v>
      </c>
      <c r="F65" s="42">
        <v>5447</v>
      </c>
      <c r="G65" s="42">
        <v>17224</v>
      </c>
      <c r="H65" s="42">
        <v>6311</v>
      </c>
      <c r="I65" s="42">
        <v>9968</v>
      </c>
      <c r="J65" s="42">
        <v>1364</v>
      </c>
      <c r="K65" s="42">
        <v>2433</v>
      </c>
      <c r="L65" s="42">
        <v>13264</v>
      </c>
      <c r="M65" s="42">
        <v>851</v>
      </c>
      <c r="N65" s="42">
        <v>2066</v>
      </c>
      <c r="O65" s="42">
        <v>6165</v>
      </c>
      <c r="P65" s="42">
        <v>643</v>
      </c>
      <c r="Q65" s="42">
        <v>8078</v>
      </c>
      <c r="R65" s="42">
        <v>1003</v>
      </c>
      <c r="S65" s="42">
        <v>53</v>
      </c>
      <c r="T65" s="42">
        <v>8334</v>
      </c>
      <c r="U65" s="77">
        <v>1372</v>
      </c>
      <c r="V65" s="42">
        <v>100</v>
      </c>
      <c r="W65" s="42">
        <v>33669</v>
      </c>
      <c r="X65" s="42">
        <v>17771</v>
      </c>
      <c r="Y65" s="42">
        <v>19633</v>
      </c>
      <c r="Z65" s="42">
        <v>1134</v>
      </c>
      <c r="AA65" s="42">
        <v>8562</v>
      </c>
      <c r="AB65" s="42">
        <f t="shared" si="8"/>
        <v>174830</v>
      </c>
    </row>
    <row r="66" spans="1:28" ht="12.75">
      <c r="A66" s="5"/>
      <c r="B66" s="75" t="s">
        <v>104</v>
      </c>
      <c r="C66" s="76" t="s">
        <v>105</v>
      </c>
      <c r="D66" s="42">
        <v>8</v>
      </c>
      <c r="E66" s="42">
        <v>0</v>
      </c>
      <c r="F66" s="42">
        <v>13</v>
      </c>
      <c r="G66" s="42">
        <v>23</v>
      </c>
      <c r="H66" s="42">
        <v>10</v>
      </c>
      <c r="I66" s="42">
        <v>4</v>
      </c>
      <c r="J66" s="42">
        <v>1</v>
      </c>
      <c r="K66" s="42">
        <v>0</v>
      </c>
      <c r="L66" s="42">
        <v>6</v>
      </c>
      <c r="M66" s="42">
        <v>2</v>
      </c>
      <c r="N66" s="42">
        <v>3</v>
      </c>
      <c r="O66" s="42">
        <v>1</v>
      </c>
      <c r="P66" s="42">
        <v>0</v>
      </c>
      <c r="Q66" s="42">
        <v>10</v>
      </c>
      <c r="R66" s="42">
        <v>1</v>
      </c>
      <c r="S66" s="42">
        <v>0</v>
      </c>
      <c r="T66" s="42">
        <v>1</v>
      </c>
      <c r="U66" s="77">
        <v>0</v>
      </c>
      <c r="V66" s="42">
        <v>0</v>
      </c>
      <c r="W66" s="42">
        <v>5</v>
      </c>
      <c r="X66" s="42">
        <v>2</v>
      </c>
      <c r="Y66" s="42">
        <v>4</v>
      </c>
      <c r="Z66" s="42">
        <v>0</v>
      </c>
      <c r="AA66" s="42">
        <v>3</v>
      </c>
      <c r="AB66" s="42">
        <f t="shared" si="8"/>
        <v>97</v>
      </c>
    </row>
    <row r="67" spans="1:28" ht="12.75">
      <c r="A67" s="5"/>
      <c r="B67" s="75" t="s">
        <v>106</v>
      </c>
      <c r="C67" s="76" t="s">
        <v>107</v>
      </c>
      <c r="D67" s="42">
        <v>16</v>
      </c>
      <c r="E67" s="42">
        <v>0</v>
      </c>
      <c r="F67" s="42">
        <v>35</v>
      </c>
      <c r="G67" s="42">
        <v>81</v>
      </c>
      <c r="H67" s="42">
        <v>36</v>
      </c>
      <c r="I67" s="42">
        <v>16</v>
      </c>
      <c r="J67" s="42">
        <v>6</v>
      </c>
      <c r="K67" s="42">
        <v>0</v>
      </c>
      <c r="L67" s="42">
        <v>21</v>
      </c>
      <c r="M67" s="42">
        <v>2</v>
      </c>
      <c r="N67" s="42">
        <v>19</v>
      </c>
      <c r="O67" s="42">
        <v>2</v>
      </c>
      <c r="P67" s="42">
        <v>0</v>
      </c>
      <c r="Q67" s="42">
        <v>442</v>
      </c>
      <c r="R67" s="42">
        <v>2</v>
      </c>
      <c r="S67" s="42">
        <v>0</v>
      </c>
      <c r="T67" s="42">
        <v>100</v>
      </c>
      <c r="U67" s="77">
        <v>0</v>
      </c>
      <c r="V67" s="42">
        <v>0</v>
      </c>
      <c r="W67" s="42">
        <v>16</v>
      </c>
      <c r="X67" s="42">
        <v>3</v>
      </c>
      <c r="Y67" s="42">
        <v>9</v>
      </c>
      <c r="Z67" s="42">
        <v>0</v>
      </c>
      <c r="AA67" s="42">
        <v>9</v>
      </c>
      <c r="AB67" s="42">
        <f t="shared" si="8"/>
        <v>815</v>
      </c>
    </row>
    <row r="68" spans="1:28" ht="12.75">
      <c r="A68" s="5"/>
      <c r="B68" s="75" t="s">
        <v>108</v>
      </c>
      <c r="C68" s="76" t="s">
        <v>109</v>
      </c>
      <c r="D68" s="42">
        <v>466</v>
      </c>
      <c r="E68" s="42">
        <v>124</v>
      </c>
      <c r="F68" s="42">
        <v>511</v>
      </c>
      <c r="G68" s="42">
        <v>1154</v>
      </c>
      <c r="H68" s="42">
        <v>267</v>
      </c>
      <c r="I68" s="42">
        <v>774</v>
      </c>
      <c r="J68" s="42">
        <v>145</v>
      </c>
      <c r="K68" s="42">
        <v>275</v>
      </c>
      <c r="L68" s="42">
        <v>931</v>
      </c>
      <c r="M68" s="42">
        <v>44</v>
      </c>
      <c r="N68" s="42">
        <v>103</v>
      </c>
      <c r="O68" s="42">
        <v>191</v>
      </c>
      <c r="P68" s="42">
        <v>6</v>
      </c>
      <c r="Q68" s="42">
        <v>378</v>
      </c>
      <c r="R68" s="42">
        <v>51</v>
      </c>
      <c r="S68" s="42">
        <v>0</v>
      </c>
      <c r="T68" s="42">
        <v>14</v>
      </c>
      <c r="U68" s="77">
        <v>36</v>
      </c>
      <c r="V68" s="42">
        <v>1</v>
      </c>
      <c r="W68" s="42">
        <v>469</v>
      </c>
      <c r="X68" s="42">
        <v>283</v>
      </c>
      <c r="Y68" s="42">
        <v>206</v>
      </c>
      <c r="Z68" s="42">
        <v>47</v>
      </c>
      <c r="AA68" s="42">
        <v>329</v>
      </c>
      <c r="AB68" s="42">
        <f t="shared" si="8"/>
        <v>6805</v>
      </c>
    </row>
    <row r="69" spans="1:28" ht="12.75">
      <c r="A69" s="5"/>
      <c r="B69" s="75" t="s">
        <v>110</v>
      </c>
      <c r="C69" s="76" t="s">
        <v>111</v>
      </c>
      <c r="D69" s="42">
        <v>1582</v>
      </c>
      <c r="E69" s="42">
        <v>518</v>
      </c>
      <c r="F69" s="42">
        <v>1966</v>
      </c>
      <c r="G69" s="42">
        <v>4711</v>
      </c>
      <c r="H69" s="42">
        <v>1009</v>
      </c>
      <c r="I69" s="42">
        <v>2382</v>
      </c>
      <c r="J69" s="42">
        <v>535</v>
      </c>
      <c r="K69" s="42">
        <v>879</v>
      </c>
      <c r="L69" s="42">
        <v>2980</v>
      </c>
      <c r="M69" s="42">
        <v>203</v>
      </c>
      <c r="N69" s="42">
        <v>358</v>
      </c>
      <c r="O69" s="42">
        <v>616</v>
      </c>
      <c r="P69" s="42">
        <v>20</v>
      </c>
      <c r="Q69" s="42">
        <v>1633</v>
      </c>
      <c r="R69" s="42">
        <v>115</v>
      </c>
      <c r="S69" s="42">
        <v>0</v>
      </c>
      <c r="T69" s="42">
        <v>48</v>
      </c>
      <c r="U69" s="77">
        <v>102</v>
      </c>
      <c r="V69" s="42">
        <v>1</v>
      </c>
      <c r="W69" s="42">
        <v>2045</v>
      </c>
      <c r="X69" s="42">
        <v>1470</v>
      </c>
      <c r="Y69" s="42">
        <v>810</v>
      </c>
      <c r="Z69" s="42">
        <v>172</v>
      </c>
      <c r="AA69" s="42">
        <v>1115</v>
      </c>
      <c r="AB69" s="42">
        <f t="shared" si="8"/>
        <v>25270</v>
      </c>
    </row>
    <row r="70" spans="1:28" ht="12.75">
      <c r="A70" s="5"/>
      <c r="B70" s="75" t="s">
        <v>112</v>
      </c>
      <c r="C70" s="76" t="s">
        <v>113</v>
      </c>
      <c r="D70" s="42">
        <v>274</v>
      </c>
      <c r="E70" s="42">
        <v>117</v>
      </c>
      <c r="F70" s="42">
        <v>307</v>
      </c>
      <c r="G70" s="42">
        <v>580</v>
      </c>
      <c r="H70" s="42">
        <v>156</v>
      </c>
      <c r="I70" s="42">
        <v>441</v>
      </c>
      <c r="J70" s="42">
        <v>123</v>
      </c>
      <c r="K70" s="42">
        <v>176</v>
      </c>
      <c r="L70" s="42">
        <v>629</v>
      </c>
      <c r="M70" s="42">
        <v>20</v>
      </c>
      <c r="N70" s="42">
        <v>55</v>
      </c>
      <c r="O70" s="42">
        <v>218</v>
      </c>
      <c r="P70" s="42">
        <v>7</v>
      </c>
      <c r="Q70" s="42">
        <v>150</v>
      </c>
      <c r="R70" s="42">
        <v>49</v>
      </c>
      <c r="S70" s="42">
        <v>0</v>
      </c>
      <c r="T70" s="42">
        <v>37</v>
      </c>
      <c r="U70" s="77">
        <v>56</v>
      </c>
      <c r="V70" s="42">
        <v>3</v>
      </c>
      <c r="W70" s="42">
        <v>751</v>
      </c>
      <c r="X70" s="42">
        <v>292</v>
      </c>
      <c r="Y70" s="42">
        <v>449</v>
      </c>
      <c r="Z70" s="42">
        <v>41</v>
      </c>
      <c r="AA70" s="42">
        <v>183</v>
      </c>
      <c r="AB70" s="42">
        <f t="shared" si="8"/>
        <v>5114</v>
      </c>
    </row>
    <row r="71" spans="1:28" ht="12.75">
      <c r="A71" s="5"/>
      <c r="B71" s="75" t="s">
        <v>114</v>
      </c>
      <c r="C71" s="76" t="s">
        <v>115</v>
      </c>
      <c r="D71" s="42">
        <v>996</v>
      </c>
      <c r="E71" s="42">
        <v>621</v>
      </c>
      <c r="F71" s="42">
        <v>1336</v>
      </c>
      <c r="G71" s="42">
        <v>2161</v>
      </c>
      <c r="H71" s="42">
        <v>595</v>
      </c>
      <c r="I71" s="42">
        <v>1585</v>
      </c>
      <c r="J71" s="42">
        <v>441</v>
      </c>
      <c r="K71" s="42">
        <v>604</v>
      </c>
      <c r="L71" s="42">
        <v>2344</v>
      </c>
      <c r="M71" s="42">
        <v>96</v>
      </c>
      <c r="N71" s="42">
        <v>224</v>
      </c>
      <c r="O71" s="42">
        <v>1051</v>
      </c>
      <c r="P71" s="42">
        <v>17</v>
      </c>
      <c r="Q71" s="42">
        <v>518</v>
      </c>
      <c r="R71" s="42">
        <v>205</v>
      </c>
      <c r="S71" s="42">
        <v>9</v>
      </c>
      <c r="T71" s="42">
        <v>264</v>
      </c>
      <c r="U71" s="77">
        <v>144</v>
      </c>
      <c r="V71" s="42">
        <v>21</v>
      </c>
      <c r="W71" s="42">
        <v>5309</v>
      </c>
      <c r="X71" s="42">
        <v>1963</v>
      </c>
      <c r="Y71" s="42">
        <v>3556</v>
      </c>
      <c r="Z71" s="42">
        <v>158</v>
      </c>
      <c r="AA71" s="42">
        <v>680</v>
      </c>
      <c r="AB71" s="42">
        <f t="shared" si="8"/>
        <v>24898</v>
      </c>
    </row>
    <row r="72" spans="1:28" ht="12.75">
      <c r="A72" s="5"/>
      <c r="B72" s="17"/>
      <c r="C72" s="3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02"/>
    </row>
    <row r="73" spans="1:28" ht="26.25" customHeight="1">
      <c r="A73" s="5"/>
      <c r="B73" s="83" t="s">
        <v>116</v>
      </c>
      <c r="C73" s="76" t="s">
        <v>16</v>
      </c>
      <c r="D73" s="84">
        <f aca="true" t="shared" si="9" ref="D73:J73">SUM(D20+D35+D41+D47+D59)</f>
        <v>2723</v>
      </c>
      <c r="E73" s="84">
        <f t="shared" si="9"/>
        <v>775</v>
      </c>
      <c r="F73" s="84">
        <f t="shared" si="9"/>
        <v>3377</v>
      </c>
      <c r="G73" s="84">
        <f t="shared" si="9"/>
        <v>9947</v>
      </c>
      <c r="H73" s="84">
        <f t="shared" si="9"/>
        <v>3354</v>
      </c>
      <c r="I73" s="84">
        <f t="shared" si="9"/>
        <v>6564</v>
      </c>
      <c r="J73" s="84">
        <f t="shared" si="9"/>
        <v>931</v>
      </c>
      <c r="K73" s="84">
        <f aca="true" t="shared" si="10" ref="K73:AB73">SUM(K20+K35+K41+K47+K59)</f>
        <v>2385</v>
      </c>
      <c r="L73" s="84">
        <f t="shared" si="10"/>
        <v>7931</v>
      </c>
      <c r="M73" s="84">
        <f t="shared" si="10"/>
        <v>290</v>
      </c>
      <c r="N73" s="84">
        <f t="shared" si="10"/>
        <v>1139</v>
      </c>
      <c r="O73" s="84">
        <f t="shared" si="10"/>
        <v>2061</v>
      </c>
      <c r="P73" s="84">
        <f t="shared" si="10"/>
        <v>183</v>
      </c>
      <c r="Q73" s="84">
        <f t="shared" si="10"/>
        <v>2980</v>
      </c>
      <c r="R73" s="84">
        <f t="shared" si="10"/>
        <v>812</v>
      </c>
      <c r="S73" s="84">
        <f t="shared" si="10"/>
        <v>20</v>
      </c>
      <c r="T73" s="84">
        <f t="shared" si="10"/>
        <v>181</v>
      </c>
      <c r="U73" s="84">
        <f t="shared" si="10"/>
        <v>816</v>
      </c>
      <c r="V73" s="84">
        <f t="shared" si="10"/>
        <v>118</v>
      </c>
      <c r="W73" s="84">
        <f t="shared" si="10"/>
        <v>3534</v>
      </c>
      <c r="X73" s="84">
        <f t="shared" si="10"/>
        <v>1838</v>
      </c>
      <c r="Y73" s="84">
        <f t="shared" si="10"/>
        <v>2006</v>
      </c>
      <c r="Z73" s="84">
        <f t="shared" si="10"/>
        <v>457</v>
      </c>
      <c r="AA73" s="84">
        <f t="shared" si="10"/>
        <v>3707</v>
      </c>
      <c r="AB73" s="84">
        <f t="shared" si="10"/>
        <v>58129</v>
      </c>
    </row>
    <row r="74" spans="1:28" s="11" customFormat="1" ht="24" customHeight="1">
      <c r="A74" s="10"/>
      <c r="B74" s="85" t="s">
        <v>117</v>
      </c>
      <c r="C74" s="76" t="s">
        <v>17</v>
      </c>
      <c r="D74" s="86">
        <f aca="true" t="shared" si="11" ref="D74:AB74">SUM(D20/D73)*100</f>
        <v>14.72640470069776</v>
      </c>
      <c r="E74" s="86">
        <f t="shared" si="11"/>
        <v>16.387096774193548</v>
      </c>
      <c r="F74" s="86">
        <f t="shared" si="11"/>
        <v>17.17500740302043</v>
      </c>
      <c r="G74" s="86">
        <f t="shared" si="11"/>
        <v>21.684930129687345</v>
      </c>
      <c r="H74" s="86">
        <f t="shared" si="11"/>
        <v>23.822301729278472</v>
      </c>
      <c r="I74" s="86">
        <f t="shared" si="11"/>
        <v>11.425959780621572</v>
      </c>
      <c r="J74" s="86">
        <f t="shared" si="11"/>
        <v>12.352309344790548</v>
      </c>
      <c r="K74" s="86">
        <f t="shared" si="11"/>
        <v>17.735849056603772</v>
      </c>
      <c r="L74" s="86">
        <f t="shared" si="11"/>
        <v>19.64443323666625</v>
      </c>
      <c r="M74" s="86">
        <f t="shared" si="11"/>
        <v>22.758620689655174</v>
      </c>
      <c r="N74" s="86">
        <f t="shared" si="11"/>
        <v>29.938542581211593</v>
      </c>
      <c r="O74" s="86">
        <f t="shared" si="11"/>
        <v>9.995147986414361</v>
      </c>
      <c r="P74" s="86">
        <f t="shared" si="11"/>
        <v>10.92896174863388</v>
      </c>
      <c r="Q74" s="86">
        <f t="shared" si="11"/>
        <v>11.879194630872483</v>
      </c>
      <c r="R74" s="86">
        <f t="shared" si="11"/>
        <v>16.625615763546797</v>
      </c>
      <c r="S74" s="86">
        <f t="shared" si="11"/>
        <v>55.00000000000001</v>
      </c>
      <c r="T74" s="86">
        <f t="shared" si="11"/>
        <v>17.12707182320442</v>
      </c>
      <c r="U74" s="86">
        <f t="shared" si="11"/>
        <v>13.23529411764706</v>
      </c>
      <c r="V74" s="86">
        <f t="shared" si="11"/>
        <v>34.74576271186441</v>
      </c>
      <c r="W74" s="86">
        <f t="shared" si="11"/>
        <v>10.611205432937181</v>
      </c>
      <c r="X74" s="86">
        <f t="shared" si="11"/>
        <v>12.241566920565832</v>
      </c>
      <c r="Y74" s="86">
        <f t="shared" si="11"/>
        <v>5.982053838484546</v>
      </c>
      <c r="Z74" s="86">
        <f t="shared" si="11"/>
        <v>24.288840262582056</v>
      </c>
      <c r="AA74" s="86">
        <f t="shared" si="11"/>
        <v>22.76773671432425</v>
      </c>
      <c r="AB74" s="86">
        <f t="shared" si="11"/>
        <v>17.027645409348175</v>
      </c>
    </row>
    <row r="75" spans="1:28" s="11" customFormat="1" ht="25.5" customHeight="1">
      <c r="A75" s="10"/>
      <c r="B75" s="85" t="s">
        <v>118</v>
      </c>
      <c r="C75" s="76" t="s">
        <v>18</v>
      </c>
      <c r="D75" s="86">
        <f aca="true" t="shared" si="12" ref="D75:J75">SUM(D35/D73)*100</f>
        <v>22.695556371648916</v>
      </c>
      <c r="E75" s="86">
        <f t="shared" si="12"/>
        <v>12.258064516129032</v>
      </c>
      <c r="F75" s="86">
        <f t="shared" si="12"/>
        <v>23.245484157536275</v>
      </c>
      <c r="G75" s="86">
        <f t="shared" si="12"/>
        <v>25.113099426962904</v>
      </c>
      <c r="H75" s="86">
        <f t="shared" si="12"/>
        <v>25.521765056648775</v>
      </c>
      <c r="I75" s="86">
        <f t="shared" si="12"/>
        <v>29.95124923826935</v>
      </c>
      <c r="J75" s="86">
        <f t="shared" si="12"/>
        <v>22.55639097744361</v>
      </c>
      <c r="K75" s="86">
        <f aca="true" t="shared" si="13" ref="K75:AB75">SUM(K35/K73)*100</f>
        <v>22.22222222222222</v>
      </c>
      <c r="L75" s="86">
        <f t="shared" si="13"/>
        <v>19.56878073382928</v>
      </c>
      <c r="M75" s="86">
        <f t="shared" si="13"/>
        <v>16.896551724137932</v>
      </c>
      <c r="N75" s="86">
        <f t="shared" si="13"/>
        <v>19.402985074626866</v>
      </c>
      <c r="O75" s="86">
        <f t="shared" si="13"/>
        <v>25.084910237748666</v>
      </c>
      <c r="P75" s="86">
        <f t="shared" si="13"/>
        <v>7.103825136612022</v>
      </c>
      <c r="Q75" s="86">
        <f t="shared" si="13"/>
        <v>20.87248322147651</v>
      </c>
      <c r="R75" s="86">
        <f t="shared" si="13"/>
        <v>34.11330049261084</v>
      </c>
      <c r="S75" s="86">
        <f t="shared" si="13"/>
        <v>10</v>
      </c>
      <c r="T75" s="86">
        <f t="shared" si="13"/>
        <v>9.392265193370166</v>
      </c>
      <c r="U75" s="86">
        <f t="shared" si="13"/>
        <v>31.61764705882353</v>
      </c>
      <c r="V75" s="86">
        <f t="shared" si="13"/>
        <v>19.491525423728813</v>
      </c>
      <c r="W75" s="86">
        <f t="shared" si="13"/>
        <v>18.449349179400112</v>
      </c>
      <c r="X75" s="86">
        <f t="shared" si="13"/>
        <v>13.003264417845484</v>
      </c>
      <c r="Y75" s="86">
        <f t="shared" si="13"/>
        <v>12.761714855433699</v>
      </c>
      <c r="Z75" s="86">
        <f t="shared" si="13"/>
        <v>17.067833698030636</v>
      </c>
      <c r="AA75" s="86">
        <f t="shared" si="13"/>
        <v>15.187483140005394</v>
      </c>
      <c r="AB75" s="86">
        <f t="shared" si="13"/>
        <v>22.186860259078944</v>
      </c>
    </row>
    <row r="76" spans="1:28" s="11" customFormat="1" ht="27" customHeight="1">
      <c r="A76" s="10"/>
      <c r="B76" s="85" t="s">
        <v>119</v>
      </c>
      <c r="C76" s="76" t="s">
        <v>19</v>
      </c>
      <c r="D76" s="86">
        <f aca="true" t="shared" si="14" ref="D76:J76">SUM(D41/D73)*100</f>
        <v>0.6977598237238339</v>
      </c>
      <c r="E76" s="86">
        <f t="shared" si="14"/>
        <v>1.1612903225806452</v>
      </c>
      <c r="F76" s="86">
        <f t="shared" si="14"/>
        <v>0.769914124962985</v>
      </c>
      <c r="G76" s="86">
        <f t="shared" si="14"/>
        <v>0.3116517542977782</v>
      </c>
      <c r="H76" s="86">
        <f t="shared" si="14"/>
        <v>0.5664877757901015</v>
      </c>
      <c r="I76" s="86">
        <f t="shared" si="14"/>
        <v>0.8683729433272395</v>
      </c>
      <c r="J76" s="86">
        <f t="shared" si="14"/>
        <v>1.933404940923738</v>
      </c>
      <c r="K76" s="86">
        <f aca="true" t="shared" si="15" ref="K76:AB76">SUM(K41/K73)*100</f>
        <v>0.25157232704402516</v>
      </c>
      <c r="L76" s="86">
        <f t="shared" si="15"/>
        <v>0.4791325179674694</v>
      </c>
      <c r="M76" s="86">
        <f t="shared" si="15"/>
        <v>0.6896551724137931</v>
      </c>
      <c r="N76" s="86">
        <f t="shared" si="15"/>
        <v>0.35118525021949076</v>
      </c>
      <c r="O76" s="86">
        <f t="shared" si="15"/>
        <v>0.4852013585638039</v>
      </c>
      <c r="P76" s="86">
        <f t="shared" si="15"/>
        <v>0</v>
      </c>
      <c r="Q76" s="86">
        <f t="shared" si="15"/>
        <v>0.6040268456375839</v>
      </c>
      <c r="R76" s="86">
        <f t="shared" si="15"/>
        <v>0.24630541871921183</v>
      </c>
      <c r="S76" s="86">
        <f t="shared" si="15"/>
        <v>5</v>
      </c>
      <c r="T76" s="86">
        <f t="shared" si="15"/>
        <v>1.6574585635359116</v>
      </c>
      <c r="U76" s="86">
        <f t="shared" si="15"/>
        <v>0.12254901960784313</v>
      </c>
      <c r="V76" s="86">
        <f t="shared" si="15"/>
        <v>22.88135593220339</v>
      </c>
      <c r="W76" s="86">
        <f t="shared" si="15"/>
        <v>0.1697792869269949</v>
      </c>
      <c r="X76" s="86">
        <f t="shared" si="15"/>
        <v>0.2176278563656148</v>
      </c>
      <c r="Y76" s="86">
        <f t="shared" si="15"/>
        <v>0.3489531405782652</v>
      </c>
      <c r="Z76" s="86">
        <f t="shared" si="15"/>
        <v>0.6564551422319475</v>
      </c>
      <c r="AA76" s="86">
        <f t="shared" si="15"/>
        <v>0.37766387914755867</v>
      </c>
      <c r="AB76" s="86">
        <f t="shared" si="15"/>
        <v>0.5591013091572193</v>
      </c>
    </row>
    <row r="77" spans="1:28" s="11" customFormat="1" ht="27" customHeight="1">
      <c r="A77" s="10"/>
      <c r="B77" s="85" t="s">
        <v>120</v>
      </c>
      <c r="C77" s="76" t="s">
        <v>20</v>
      </c>
      <c r="D77" s="86">
        <f aca="true" t="shared" si="16" ref="D77:J77">SUM(D47/D73)*100</f>
        <v>1.3955196474476679</v>
      </c>
      <c r="E77" s="86">
        <f t="shared" si="16"/>
        <v>2.838709677419355</v>
      </c>
      <c r="F77" s="86">
        <f t="shared" si="16"/>
        <v>4.767545158424637</v>
      </c>
      <c r="G77" s="86">
        <f t="shared" si="16"/>
        <v>10.043229114305822</v>
      </c>
      <c r="H77" s="86">
        <f t="shared" si="16"/>
        <v>11.03160405485987</v>
      </c>
      <c r="I77" s="86">
        <f t="shared" si="16"/>
        <v>11.913467397928093</v>
      </c>
      <c r="J77" s="86">
        <f t="shared" si="16"/>
        <v>7.196562835660581</v>
      </c>
      <c r="K77" s="86">
        <f aca="true" t="shared" si="17" ref="K77:AB77">SUM(K47/K73)*100</f>
        <v>15.513626834381553</v>
      </c>
      <c r="L77" s="86">
        <f t="shared" si="17"/>
        <v>11.612659185474719</v>
      </c>
      <c r="M77" s="86">
        <f t="shared" si="17"/>
        <v>1.7241379310344827</v>
      </c>
      <c r="N77" s="86">
        <f t="shared" si="17"/>
        <v>1.755926251097454</v>
      </c>
      <c r="O77" s="86">
        <f t="shared" si="17"/>
        <v>1.3585638039786512</v>
      </c>
      <c r="P77" s="86">
        <f t="shared" si="17"/>
        <v>0.546448087431694</v>
      </c>
      <c r="Q77" s="86">
        <f t="shared" si="17"/>
        <v>1.9463087248322148</v>
      </c>
      <c r="R77" s="86">
        <f t="shared" si="17"/>
        <v>16.871921182266007</v>
      </c>
      <c r="S77" s="86">
        <f t="shared" si="17"/>
        <v>10</v>
      </c>
      <c r="T77" s="86">
        <f t="shared" si="17"/>
        <v>1.1049723756906076</v>
      </c>
      <c r="U77" s="86">
        <f t="shared" si="17"/>
        <v>13.725490196078432</v>
      </c>
      <c r="V77" s="86">
        <f t="shared" si="17"/>
        <v>11.016949152542372</v>
      </c>
      <c r="W77" s="86">
        <f t="shared" si="17"/>
        <v>0.08488964346349745</v>
      </c>
      <c r="X77" s="86">
        <f t="shared" si="17"/>
        <v>0.9793253536452665</v>
      </c>
      <c r="Y77" s="86">
        <f t="shared" si="17"/>
        <v>0.29910269192422734</v>
      </c>
      <c r="Z77" s="86">
        <f t="shared" si="17"/>
        <v>3.50109409190372</v>
      </c>
      <c r="AA77" s="86">
        <f t="shared" si="17"/>
        <v>17.96601025087672</v>
      </c>
      <c r="AB77" s="86">
        <f t="shared" si="17"/>
        <v>8.286741557570231</v>
      </c>
    </row>
    <row r="78" spans="1:28" s="11" customFormat="1" ht="26.25" customHeight="1">
      <c r="A78" s="10"/>
      <c r="B78" s="85" t="s">
        <v>121</v>
      </c>
      <c r="C78" s="76" t="s">
        <v>21</v>
      </c>
      <c r="D78" s="86">
        <f aca="true" t="shared" si="18" ref="D78:J78">SUM(D59/D73)*100</f>
        <v>60.48475945648182</v>
      </c>
      <c r="E78" s="86">
        <f t="shared" si="18"/>
        <v>67.35483870967742</v>
      </c>
      <c r="F78" s="86">
        <f t="shared" si="18"/>
        <v>54.04204915605567</v>
      </c>
      <c r="G78" s="86">
        <f t="shared" si="18"/>
        <v>42.84708957474616</v>
      </c>
      <c r="H78" s="86">
        <f t="shared" si="18"/>
        <v>39.05784138342278</v>
      </c>
      <c r="I78" s="86">
        <f t="shared" si="18"/>
        <v>45.84095063985375</v>
      </c>
      <c r="J78" s="86">
        <f t="shared" si="18"/>
        <v>55.961331901181524</v>
      </c>
      <c r="K78" s="86">
        <f aca="true" t="shared" si="19" ref="K78:AB78">SUM(K59/K73)*100</f>
        <v>44.27672955974843</v>
      </c>
      <c r="L78" s="86">
        <f t="shared" si="19"/>
        <v>48.694994326062286</v>
      </c>
      <c r="M78" s="86">
        <f t="shared" si="19"/>
        <v>57.931034482758626</v>
      </c>
      <c r="N78" s="86">
        <f t="shared" si="19"/>
        <v>48.5513608428446</v>
      </c>
      <c r="O78" s="86">
        <f t="shared" si="19"/>
        <v>63.07617661329452</v>
      </c>
      <c r="P78" s="86">
        <f t="shared" si="19"/>
        <v>81.4207650273224</v>
      </c>
      <c r="Q78" s="86">
        <f t="shared" si="19"/>
        <v>64.69798657718121</v>
      </c>
      <c r="R78" s="86">
        <f t="shared" si="19"/>
        <v>32.142857142857146</v>
      </c>
      <c r="S78" s="86">
        <f t="shared" si="19"/>
        <v>20</v>
      </c>
      <c r="T78" s="86">
        <f t="shared" si="19"/>
        <v>70.71823204419888</v>
      </c>
      <c r="U78" s="86">
        <f t="shared" si="19"/>
        <v>41.299019607843135</v>
      </c>
      <c r="V78" s="86">
        <f t="shared" si="19"/>
        <v>11.864406779661017</v>
      </c>
      <c r="W78" s="86">
        <f t="shared" si="19"/>
        <v>70.6847764572722</v>
      </c>
      <c r="X78" s="86">
        <f t="shared" si="19"/>
        <v>73.55821545157781</v>
      </c>
      <c r="Y78" s="86">
        <f t="shared" si="19"/>
        <v>80.60817547357925</v>
      </c>
      <c r="Z78" s="86">
        <f t="shared" si="19"/>
        <v>54.48577680525164</v>
      </c>
      <c r="AA78" s="86">
        <f t="shared" si="19"/>
        <v>43.701106015646076</v>
      </c>
      <c r="AB78" s="86">
        <f t="shared" si="19"/>
        <v>51.939651464845426</v>
      </c>
    </row>
    <row r="79" spans="1:35" ht="12.75">
      <c r="A79" s="5"/>
      <c r="B79" s="12"/>
      <c r="C79" s="12"/>
      <c r="D79" s="2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4"/>
      <c r="W79" s="32"/>
      <c r="X79" s="32"/>
      <c r="Y79" s="32"/>
      <c r="Z79" s="32"/>
      <c r="AA79" s="32"/>
      <c r="AB79" s="32"/>
      <c r="AC79" s="15"/>
      <c r="AD79" s="15"/>
      <c r="AE79" s="15"/>
      <c r="AF79" s="15"/>
      <c r="AG79" s="15"/>
      <c r="AH79" s="7"/>
      <c r="AI79" s="15"/>
    </row>
    <row r="80" spans="1:35" ht="12.75">
      <c r="A80" s="5"/>
      <c r="B80" s="16" t="s">
        <v>130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4"/>
      <c r="W80" s="32"/>
      <c r="X80" s="32"/>
      <c r="Y80" s="32"/>
      <c r="Z80" s="32"/>
      <c r="AA80" s="32"/>
      <c r="AB80" s="32"/>
      <c r="AC80" s="15"/>
      <c r="AD80" s="15"/>
      <c r="AE80" s="15"/>
      <c r="AF80" s="15"/>
      <c r="AG80" s="15"/>
      <c r="AI80" s="15"/>
    </row>
    <row r="81" spans="1:35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4"/>
      <c r="W81" s="14"/>
      <c r="X81" s="14"/>
      <c r="Y81" s="14"/>
      <c r="Z81" s="14"/>
      <c r="AA81" s="14"/>
      <c r="AB81" s="14"/>
      <c r="AC81" s="15"/>
      <c r="AD81" s="15"/>
      <c r="AE81" s="15"/>
      <c r="AF81" s="15"/>
      <c r="AG81" s="15"/>
      <c r="AI81" s="15"/>
    </row>
    <row r="82" spans="1:35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4"/>
      <c r="W82" s="14"/>
      <c r="X82" s="14"/>
      <c r="Y82" s="14"/>
      <c r="Z82" s="14"/>
      <c r="AA82" s="14"/>
      <c r="AB82" s="14"/>
      <c r="AC82" s="15"/>
      <c r="AD82" s="15"/>
      <c r="AE82" s="15"/>
      <c r="AF82" s="15"/>
      <c r="AG82" s="15"/>
      <c r="AI82" s="15"/>
    </row>
    <row r="83" spans="1:35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4"/>
      <c r="W83" s="14"/>
      <c r="X83" s="14"/>
      <c r="Y83" s="14"/>
      <c r="Z83" s="14"/>
      <c r="AA83" s="14"/>
      <c r="AB83" s="14"/>
      <c r="AC83" s="15"/>
      <c r="AD83" s="15"/>
      <c r="AE83" s="15"/>
      <c r="AF83" s="15"/>
      <c r="AG83" s="15"/>
      <c r="AI83" s="15"/>
    </row>
    <row r="84" spans="1:35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4"/>
      <c r="W84" s="14"/>
      <c r="X84" s="14"/>
      <c r="Y84" s="14"/>
      <c r="Z84" s="14"/>
      <c r="AA84" s="14"/>
      <c r="AB84" s="14"/>
      <c r="AC84" s="15"/>
      <c r="AD84" s="15"/>
      <c r="AE84" s="15"/>
      <c r="AF84" s="15"/>
      <c r="AG84" s="15"/>
      <c r="AI84" s="15"/>
    </row>
    <row r="85" spans="1:35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4"/>
      <c r="W85" s="14"/>
      <c r="X85" s="14"/>
      <c r="Y85" s="14"/>
      <c r="Z85" s="14"/>
      <c r="AA85" s="14"/>
      <c r="AB85" s="14"/>
      <c r="AC85" s="15"/>
      <c r="AD85" s="15"/>
      <c r="AE85" s="15"/>
      <c r="AF85" s="15"/>
      <c r="AG85" s="15"/>
      <c r="AI85" s="15"/>
    </row>
    <row r="86" spans="1:35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4"/>
      <c r="W86" s="14"/>
      <c r="X86" s="14"/>
      <c r="Y86" s="14"/>
      <c r="Z86" s="14"/>
      <c r="AA86" s="14"/>
      <c r="AB86" s="14"/>
      <c r="AC86" s="15"/>
      <c r="AD86" s="15"/>
      <c r="AE86" s="15"/>
      <c r="AF86" s="15"/>
      <c r="AG86" s="15"/>
      <c r="AI86" s="15"/>
    </row>
    <row r="87" spans="1:35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4"/>
      <c r="W87" s="14"/>
      <c r="X87" s="14"/>
      <c r="Y87" s="14"/>
      <c r="Z87" s="14"/>
      <c r="AA87" s="14"/>
      <c r="AB87" s="14"/>
      <c r="AC87" s="15"/>
      <c r="AD87" s="15"/>
      <c r="AE87" s="15"/>
      <c r="AF87" s="15"/>
      <c r="AG87" s="15"/>
      <c r="AI87" s="15"/>
    </row>
    <row r="88" spans="1:35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4"/>
      <c r="W88" s="14"/>
      <c r="X88" s="14"/>
      <c r="Y88" s="14"/>
      <c r="Z88" s="14"/>
      <c r="AA88" s="14"/>
      <c r="AB88" s="14"/>
      <c r="AC88" s="15"/>
      <c r="AD88" s="15"/>
      <c r="AE88" s="15"/>
      <c r="AF88" s="15"/>
      <c r="AG88" s="15"/>
      <c r="AI88" s="15"/>
    </row>
    <row r="89" spans="1:35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4"/>
      <c r="W89" s="14"/>
      <c r="X89" s="14"/>
      <c r="Y89" s="14"/>
      <c r="Z89" s="14"/>
      <c r="AA89" s="14"/>
      <c r="AB89" s="14"/>
      <c r="AC89" s="15"/>
      <c r="AD89" s="15"/>
      <c r="AE89" s="15"/>
      <c r="AF89" s="15"/>
      <c r="AG89" s="15"/>
      <c r="AI89" s="15"/>
    </row>
    <row r="90" spans="1:35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4"/>
      <c r="W90" s="14"/>
      <c r="X90" s="14"/>
      <c r="Y90" s="14"/>
      <c r="Z90" s="14"/>
      <c r="AA90" s="14"/>
      <c r="AB90" s="14"/>
      <c r="AC90" s="15"/>
      <c r="AD90" s="15"/>
      <c r="AE90" s="15"/>
      <c r="AF90" s="15"/>
      <c r="AG90" s="15"/>
      <c r="AI90" s="15"/>
    </row>
    <row r="91" spans="1:35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4"/>
      <c r="W91" s="14"/>
      <c r="X91" s="14"/>
      <c r="Y91" s="14"/>
      <c r="Z91" s="14"/>
      <c r="AA91" s="14"/>
      <c r="AB91" s="14"/>
      <c r="AC91" s="15"/>
      <c r="AD91" s="15"/>
      <c r="AE91" s="15"/>
      <c r="AF91" s="15"/>
      <c r="AG91" s="15"/>
      <c r="AI91" s="15"/>
    </row>
    <row r="92" spans="1:35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4"/>
      <c r="W92" s="14"/>
      <c r="X92" s="14"/>
      <c r="Y92" s="14"/>
      <c r="Z92" s="14"/>
      <c r="AA92" s="14"/>
      <c r="AB92" s="14"/>
      <c r="AC92" s="15"/>
      <c r="AD92" s="15"/>
      <c r="AE92" s="15"/>
      <c r="AF92" s="15"/>
      <c r="AG92" s="15"/>
      <c r="AI92" s="15"/>
    </row>
    <row r="93" spans="1:35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4"/>
      <c r="W93" s="14"/>
      <c r="X93" s="14"/>
      <c r="Y93" s="14"/>
      <c r="Z93" s="14"/>
      <c r="AA93" s="14"/>
      <c r="AB93" s="14"/>
      <c r="AC93" s="15"/>
      <c r="AD93" s="15"/>
      <c r="AE93" s="15"/>
      <c r="AF93" s="15"/>
      <c r="AG93" s="15"/>
      <c r="AI93" s="15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0"/>
  <sheetViews>
    <sheetView zoomScale="40" zoomScaleNormal="40" zoomScaleSheetLayoutView="40" workbookViewId="0" topLeftCell="A1">
      <selection activeCell="AG42" sqref="AG42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3.00390625" style="0" customWidth="1"/>
    <col min="15" max="15" width="12.140625" style="0" customWidth="1"/>
    <col min="16" max="29" width="12.00390625" style="0" customWidth="1"/>
    <col min="30" max="30" width="15.7109375" style="0" customWidth="1"/>
    <col min="31" max="36" width="12.00390625" style="0" customWidth="1"/>
    <col min="37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30" s="3" customFormat="1" ht="12.75" customHeight="1">
      <c r="A6" s="111" t="s">
        <v>4</v>
      </c>
      <c r="B6" s="112"/>
      <c r="C6" s="112"/>
      <c r="D6" s="112"/>
      <c r="E6" s="113"/>
      <c r="F6" s="18"/>
      <c r="G6" s="19"/>
      <c r="H6" s="19"/>
      <c r="I6" s="20"/>
      <c r="J6" s="57" t="s">
        <v>246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3" customFormat="1" ht="12">
      <c r="A8" s="20" t="s">
        <v>72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134</v>
      </c>
      <c r="K8" s="59"/>
      <c r="L8" s="59"/>
      <c r="M8" s="59"/>
      <c r="N8" s="59"/>
      <c r="O8" s="59"/>
      <c r="P8" s="59"/>
      <c r="Q8" s="6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23" customFormat="1" ht="12">
      <c r="A9" s="22"/>
      <c r="B9" s="61" t="s">
        <v>123</v>
      </c>
      <c r="C9" s="62"/>
      <c r="D9" s="62"/>
      <c r="E9" s="62"/>
      <c r="F9" s="62"/>
      <c r="G9" s="62"/>
      <c r="H9" s="62"/>
      <c r="I9" s="62"/>
      <c r="J9" s="62" t="s">
        <v>135</v>
      </c>
      <c r="K9" s="62"/>
      <c r="L9" s="62"/>
      <c r="M9" s="62"/>
      <c r="N9" s="62"/>
      <c r="O9" s="62"/>
      <c r="P9" s="62"/>
      <c r="Q9" s="6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245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>
      <c r="A11" s="20"/>
      <c r="B11" s="64" t="s">
        <v>125</v>
      </c>
      <c r="C11" s="65"/>
      <c r="D11" s="65"/>
      <c r="E11" s="65"/>
      <c r="F11" s="65"/>
      <c r="G11" s="65"/>
      <c r="H11" s="65"/>
      <c r="I11" s="65"/>
      <c r="J11" s="105" t="s">
        <v>126</v>
      </c>
      <c r="K11" s="106"/>
      <c r="L11" s="106"/>
      <c r="M11" s="65"/>
      <c r="N11" s="65"/>
      <c r="O11" s="65"/>
      <c r="P11" s="65"/>
      <c r="Q11" s="6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136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128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4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7" ht="35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203</v>
      </c>
      <c r="V16" s="56" t="s">
        <v>204</v>
      </c>
      <c r="W16" s="56" t="s">
        <v>205</v>
      </c>
      <c r="X16" s="56" t="s">
        <v>206</v>
      </c>
      <c r="Y16" s="56" t="s">
        <v>207</v>
      </c>
      <c r="Z16" s="56" t="s">
        <v>208</v>
      </c>
      <c r="AA16" s="56" t="s">
        <v>209</v>
      </c>
      <c r="AB16" s="56" t="s">
        <v>210</v>
      </c>
      <c r="AC16" s="56" t="s">
        <v>211</v>
      </c>
      <c r="AD16" s="56" t="s">
        <v>212</v>
      </c>
      <c r="AE16" s="56" t="s">
        <v>213</v>
      </c>
      <c r="AF16" s="56" t="s">
        <v>214</v>
      </c>
      <c r="AG16" s="56" t="s">
        <v>215</v>
      </c>
      <c r="AH16" s="56" t="s">
        <v>216</v>
      </c>
      <c r="AI16" s="56" t="s">
        <v>217</v>
      </c>
      <c r="AJ16" s="56" t="s">
        <v>218</v>
      </c>
      <c r="AK16" s="5"/>
    </row>
    <row r="17" spans="2:37" ht="12.75" customHeight="1">
      <c r="B17" s="107" t="s">
        <v>9</v>
      </c>
      <c r="C17" s="108"/>
      <c r="D17" s="108"/>
      <c r="E17" s="108"/>
      <c r="F17" s="108"/>
      <c r="G17" s="108"/>
      <c r="H17" s="108"/>
      <c r="I17" s="108"/>
      <c r="J17" s="108"/>
      <c r="K17" s="109"/>
      <c r="L17" s="104" t="s">
        <v>219</v>
      </c>
      <c r="M17" s="104" t="s">
        <v>220</v>
      </c>
      <c r="N17" s="104" t="s">
        <v>221</v>
      </c>
      <c r="O17" s="104" t="s">
        <v>222</v>
      </c>
      <c r="P17" s="104" t="s">
        <v>223</v>
      </c>
      <c r="Q17" s="104" t="s">
        <v>224</v>
      </c>
      <c r="R17" s="104" t="s">
        <v>225</v>
      </c>
      <c r="S17" s="104" t="s">
        <v>226</v>
      </c>
      <c r="T17" s="104" t="s">
        <v>227</v>
      </c>
      <c r="U17" s="104" t="s">
        <v>228</v>
      </c>
      <c r="V17" s="104" t="s">
        <v>229</v>
      </c>
      <c r="W17" s="104" t="s">
        <v>230</v>
      </c>
      <c r="X17" s="104" t="s">
        <v>231</v>
      </c>
      <c r="Y17" s="104" t="s">
        <v>232</v>
      </c>
      <c r="Z17" s="104" t="s">
        <v>233</v>
      </c>
      <c r="AA17" s="104" t="s">
        <v>234</v>
      </c>
      <c r="AB17" s="104" t="s">
        <v>235</v>
      </c>
      <c r="AC17" s="104" t="s">
        <v>236</v>
      </c>
      <c r="AD17" s="104" t="s">
        <v>237</v>
      </c>
      <c r="AE17" s="104" t="s">
        <v>238</v>
      </c>
      <c r="AF17" s="104" t="s">
        <v>239</v>
      </c>
      <c r="AG17" s="104" t="s">
        <v>240</v>
      </c>
      <c r="AH17" s="104" t="s">
        <v>241</v>
      </c>
      <c r="AI17" s="104" t="s">
        <v>242</v>
      </c>
      <c r="AJ17" s="104" t="s">
        <v>243</v>
      </c>
      <c r="AK17" s="12"/>
    </row>
    <row r="18" spans="1:37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1"/>
      <c r="AF18" s="31"/>
      <c r="AG18" s="31"/>
      <c r="AH18" s="31"/>
      <c r="AI18" s="31"/>
      <c r="AJ18" s="31"/>
      <c r="AK18" s="12"/>
    </row>
    <row r="19" spans="1:37" ht="12.75" customHeight="1">
      <c r="A19" s="5"/>
      <c r="B19" s="115" t="s">
        <v>137</v>
      </c>
      <c r="C19" s="115"/>
      <c r="D19" s="115"/>
      <c r="E19" s="115"/>
      <c r="F19" s="115"/>
      <c r="G19" s="115"/>
      <c r="H19" s="115"/>
      <c r="I19" s="115"/>
      <c r="J19" s="116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2"/>
    </row>
    <row r="20" spans="1:37" s="7" customFormat="1" ht="12.75">
      <c r="A20" s="6"/>
      <c r="B20" s="114" t="s">
        <v>138</v>
      </c>
      <c r="C20" s="114"/>
      <c r="D20" s="114"/>
      <c r="E20" s="114"/>
      <c r="F20" s="114"/>
      <c r="G20" s="114"/>
      <c r="H20" s="114"/>
      <c r="I20" s="114"/>
      <c r="J20" s="114"/>
      <c r="K20" s="41" t="s">
        <v>22</v>
      </c>
      <c r="L20" s="42">
        <v>905</v>
      </c>
      <c r="M20" s="42">
        <v>390</v>
      </c>
      <c r="N20" s="42">
        <v>755</v>
      </c>
      <c r="O20" s="42">
        <v>856</v>
      </c>
      <c r="P20" s="42">
        <v>25</v>
      </c>
      <c r="Q20" s="42">
        <v>265</v>
      </c>
      <c r="R20" s="42">
        <v>847</v>
      </c>
      <c r="S20" s="42">
        <v>44</v>
      </c>
      <c r="T20" s="42">
        <v>872</v>
      </c>
      <c r="U20" s="42">
        <v>117</v>
      </c>
      <c r="V20" s="42">
        <v>706</v>
      </c>
      <c r="W20" s="42">
        <v>178</v>
      </c>
      <c r="X20" s="42">
        <v>173</v>
      </c>
      <c r="Y20" s="42">
        <v>610</v>
      </c>
      <c r="Z20" s="42">
        <v>675</v>
      </c>
      <c r="AA20" s="42">
        <v>608</v>
      </c>
      <c r="AB20" s="42">
        <v>2497</v>
      </c>
      <c r="AC20" s="42">
        <v>231</v>
      </c>
      <c r="AD20" s="42">
        <v>1527</v>
      </c>
      <c r="AE20" s="42">
        <v>4634</v>
      </c>
      <c r="AF20" s="42">
        <v>2132</v>
      </c>
      <c r="AG20" s="42">
        <v>875</v>
      </c>
      <c r="AH20" s="42">
        <v>585</v>
      </c>
      <c r="AI20" s="42">
        <v>289</v>
      </c>
      <c r="AJ20" s="42">
        <f>SUM(L20:AI20)</f>
        <v>20796</v>
      </c>
      <c r="AK20" s="8"/>
    </row>
    <row r="21" spans="1:37" s="7" customFormat="1" ht="12.75">
      <c r="A21" s="6"/>
      <c r="B21" s="114" t="s">
        <v>139</v>
      </c>
      <c r="C21" s="114"/>
      <c r="D21" s="114"/>
      <c r="E21" s="114"/>
      <c r="F21" s="114"/>
      <c r="G21" s="114"/>
      <c r="H21" s="114"/>
      <c r="I21" s="114"/>
      <c r="J21" s="114"/>
      <c r="K21" s="41" t="s">
        <v>23</v>
      </c>
      <c r="L21" s="42">
        <v>5617</v>
      </c>
      <c r="M21" s="42">
        <v>2472</v>
      </c>
      <c r="N21" s="42">
        <v>5079</v>
      </c>
      <c r="O21" s="42">
        <v>7546</v>
      </c>
      <c r="P21" s="42">
        <v>256</v>
      </c>
      <c r="Q21" s="42">
        <v>2010</v>
      </c>
      <c r="R21" s="42">
        <v>5539</v>
      </c>
      <c r="S21" s="42">
        <v>258</v>
      </c>
      <c r="T21" s="42">
        <v>6721</v>
      </c>
      <c r="U21" s="42">
        <v>929</v>
      </c>
      <c r="V21" s="42">
        <v>4742</v>
      </c>
      <c r="W21" s="42">
        <v>2557</v>
      </c>
      <c r="X21" s="42">
        <v>1437</v>
      </c>
      <c r="Y21" s="42">
        <v>4089</v>
      </c>
      <c r="Z21" s="42">
        <v>4934</v>
      </c>
      <c r="AA21" s="42">
        <v>3602</v>
      </c>
      <c r="AB21" s="42">
        <v>21648</v>
      </c>
      <c r="AC21" s="42">
        <v>1320</v>
      </c>
      <c r="AD21" s="42">
        <v>11467</v>
      </c>
      <c r="AE21" s="42">
        <v>48288</v>
      </c>
      <c r="AF21" s="42">
        <v>27375</v>
      </c>
      <c r="AG21" s="42">
        <v>8084</v>
      </c>
      <c r="AH21" s="42">
        <v>5111</v>
      </c>
      <c r="AI21" s="42">
        <v>3197</v>
      </c>
      <c r="AJ21" s="42">
        <f>SUM(L21:AI21)</f>
        <v>184278</v>
      </c>
      <c r="AK21" s="8"/>
    </row>
    <row r="22" spans="1:37" s="7" customFormat="1" ht="12.75">
      <c r="A22" s="6"/>
      <c r="B22" s="114" t="s">
        <v>140</v>
      </c>
      <c r="C22" s="114"/>
      <c r="D22" s="114"/>
      <c r="E22" s="114"/>
      <c r="F22" s="114"/>
      <c r="G22" s="114"/>
      <c r="H22" s="114"/>
      <c r="I22" s="114"/>
      <c r="J22" s="114"/>
      <c r="K22" s="41" t="s">
        <v>24</v>
      </c>
      <c r="L22" s="42">
        <v>739</v>
      </c>
      <c r="M22" s="42">
        <v>361</v>
      </c>
      <c r="N22" s="42">
        <v>749</v>
      </c>
      <c r="O22" s="42">
        <v>946</v>
      </c>
      <c r="P22" s="42">
        <v>43</v>
      </c>
      <c r="Q22" s="42">
        <v>247</v>
      </c>
      <c r="R22" s="42">
        <v>397</v>
      </c>
      <c r="S22" s="42">
        <v>18</v>
      </c>
      <c r="T22" s="42">
        <v>443</v>
      </c>
      <c r="U22" s="42">
        <v>116</v>
      </c>
      <c r="V22" s="42">
        <v>365</v>
      </c>
      <c r="W22" s="42">
        <v>1027</v>
      </c>
      <c r="X22" s="42">
        <v>135</v>
      </c>
      <c r="Y22" s="42">
        <v>569</v>
      </c>
      <c r="Z22" s="42">
        <v>447</v>
      </c>
      <c r="AA22" s="42">
        <v>699</v>
      </c>
      <c r="AB22" s="42">
        <v>1798</v>
      </c>
      <c r="AC22" s="42">
        <v>206</v>
      </c>
      <c r="AD22" s="42">
        <v>1080</v>
      </c>
      <c r="AE22" s="42">
        <v>4611</v>
      </c>
      <c r="AF22" s="42">
        <v>2706</v>
      </c>
      <c r="AG22" s="42">
        <v>639</v>
      </c>
      <c r="AH22" s="42">
        <v>918</v>
      </c>
      <c r="AI22" s="42">
        <v>661</v>
      </c>
      <c r="AJ22" s="42">
        <f>SUM(L22:AI22)</f>
        <v>19920</v>
      </c>
      <c r="AK22" s="8"/>
    </row>
    <row r="23" spans="1:37" s="7" customFormat="1" ht="12.75">
      <c r="A23" s="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100"/>
      <c r="AE23" s="100"/>
      <c r="AF23" s="100"/>
      <c r="AG23" s="100"/>
      <c r="AH23" s="100"/>
      <c r="AI23" s="100"/>
      <c r="AJ23" s="100"/>
      <c r="AK23" s="8"/>
    </row>
    <row r="24" spans="1:37" s="7" customFormat="1" ht="12.75">
      <c r="A24" s="6"/>
      <c r="B24" s="115" t="s">
        <v>141</v>
      </c>
      <c r="C24" s="115"/>
      <c r="D24" s="115"/>
      <c r="E24" s="115"/>
      <c r="F24" s="115"/>
      <c r="G24" s="115"/>
      <c r="H24" s="115"/>
      <c r="I24" s="115"/>
      <c r="J24" s="116"/>
      <c r="K24" s="3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8"/>
    </row>
    <row r="25" spans="1:37" s="7" customFormat="1" ht="12.75">
      <c r="A25" s="6"/>
      <c r="B25" s="114" t="s">
        <v>138</v>
      </c>
      <c r="C25" s="114"/>
      <c r="D25" s="114"/>
      <c r="E25" s="114"/>
      <c r="F25" s="114"/>
      <c r="G25" s="114"/>
      <c r="H25" s="114"/>
      <c r="I25" s="114"/>
      <c r="J25" s="114"/>
      <c r="K25" s="41" t="s">
        <v>25</v>
      </c>
      <c r="L25" s="42">
        <v>378</v>
      </c>
      <c r="M25" s="42">
        <v>181</v>
      </c>
      <c r="N25" s="42">
        <v>355</v>
      </c>
      <c r="O25" s="42">
        <v>279</v>
      </c>
      <c r="P25" s="42">
        <v>13</v>
      </c>
      <c r="Q25" s="42">
        <v>86</v>
      </c>
      <c r="R25" s="42">
        <v>385</v>
      </c>
      <c r="S25" s="42">
        <v>18</v>
      </c>
      <c r="T25" s="42">
        <v>415</v>
      </c>
      <c r="U25" s="42">
        <v>49</v>
      </c>
      <c r="V25" s="42">
        <v>136</v>
      </c>
      <c r="W25" s="42">
        <v>141</v>
      </c>
      <c r="X25" s="42">
        <v>24</v>
      </c>
      <c r="Y25" s="42">
        <v>101</v>
      </c>
      <c r="Z25" s="42">
        <v>197</v>
      </c>
      <c r="AA25" s="42">
        <v>138</v>
      </c>
      <c r="AB25" s="42">
        <v>1434</v>
      </c>
      <c r="AC25" s="42">
        <v>64</v>
      </c>
      <c r="AD25" s="42">
        <v>854</v>
      </c>
      <c r="AE25" s="42">
        <v>3003</v>
      </c>
      <c r="AF25" s="42">
        <v>892</v>
      </c>
      <c r="AG25" s="42">
        <v>475</v>
      </c>
      <c r="AH25" s="42">
        <v>182</v>
      </c>
      <c r="AI25" s="42">
        <v>109</v>
      </c>
      <c r="AJ25" s="42">
        <f>SUM(L25:AI25)</f>
        <v>9909</v>
      </c>
      <c r="AK25" s="8"/>
    </row>
    <row r="26" spans="1:37" s="7" customFormat="1" ht="12.75">
      <c r="A26" s="6"/>
      <c r="B26" s="114" t="s">
        <v>139</v>
      </c>
      <c r="C26" s="114"/>
      <c r="D26" s="114"/>
      <c r="E26" s="114"/>
      <c r="F26" s="114"/>
      <c r="G26" s="114"/>
      <c r="H26" s="114"/>
      <c r="I26" s="114"/>
      <c r="J26" s="114"/>
      <c r="K26" s="41" t="s">
        <v>142</v>
      </c>
      <c r="L26" s="42">
        <v>1188</v>
      </c>
      <c r="M26" s="42">
        <v>655</v>
      </c>
      <c r="N26" s="42">
        <v>1219</v>
      </c>
      <c r="O26" s="42">
        <v>985</v>
      </c>
      <c r="P26" s="42">
        <v>43</v>
      </c>
      <c r="Q26" s="42">
        <v>326</v>
      </c>
      <c r="R26" s="42">
        <v>1377</v>
      </c>
      <c r="S26" s="42">
        <v>49</v>
      </c>
      <c r="T26" s="42">
        <v>1406</v>
      </c>
      <c r="U26" s="42">
        <v>192</v>
      </c>
      <c r="V26" s="42">
        <v>501</v>
      </c>
      <c r="W26" s="42">
        <v>774</v>
      </c>
      <c r="X26" s="42">
        <v>62</v>
      </c>
      <c r="Y26" s="42">
        <v>295</v>
      </c>
      <c r="Z26" s="42">
        <v>603</v>
      </c>
      <c r="AA26" s="42">
        <v>418</v>
      </c>
      <c r="AB26" s="42">
        <v>8851</v>
      </c>
      <c r="AC26" s="42">
        <v>149</v>
      </c>
      <c r="AD26" s="42">
        <v>4527</v>
      </c>
      <c r="AE26" s="42">
        <v>19198</v>
      </c>
      <c r="AF26" s="42">
        <v>6004</v>
      </c>
      <c r="AG26" s="42">
        <v>3038</v>
      </c>
      <c r="AH26" s="42">
        <v>618</v>
      </c>
      <c r="AI26" s="42">
        <v>307</v>
      </c>
      <c r="AJ26" s="42">
        <f>SUM(L26:AI26)</f>
        <v>52785</v>
      </c>
      <c r="AK26" s="8"/>
    </row>
    <row r="27" spans="1:37" s="9" customFormat="1" ht="12.75">
      <c r="A27" s="8"/>
      <c r="B27" s="114" t="s">
        <v>140</v>
      </c>
      <c r="C27" s="114"/>
      <c r="D27" s="114"/>
      <c r="E27" s="114"/>
      <c r="F27" s="114"/>
      <c r="G27" s="114"/>
      <c r="H27" s="114"/>
      <c r="I27" s="114"/>
      <c r="J27" s="114"/>
      <c r="K27" s="41" t="s">
        <v>26</v>
      </c>
      <c r="L27" s="42">
        <v>55</v>
      </c>
      <c r="M27" s="42">
        <v>54</v>
      </c>
      <c r="N27" s="42">
        <v>89</v>
      </c>
      <c r="O27" s="42">
        <v>44</v>
      </c>
      <c r="P27" s="42">
        <v>2</v>
      </c>
      <c r="Q27" s="42">
        <v>20</v>
      </c>
      <c r="R27" s="42">
        <v>80</v>
      </c>
      <c r="S27" s="42">
        <v>4</v>
      </c>
      <c r="T27" s="42">
        <v>87</v>
      </c>
      <c r="U27" s="42">
        <v>9</v>
      </c>
      <c r="V27" s="42">
        <v>8</v>
      </c>
      <c r="W27" s="42">
        <v>49</v>
      </c>
      <c r="X27" s="42">
        <v>9</v>
      </c>
      <c r="Y27" s="42">
        <v>28</v>
      </c>
      <c r="Z27" s="42">
        <v>11</v>
      </c>
      <c r="AA27" s="42">
        <v>54</v>
      </c>
      <c r="AB27" s="42">
        <v>328</v>
      </c>
      <c r="AC27" s="42">
        <v>11</v>
      </c>
      <c r="AD27" s="42">
        <v>240</v>
      </c>
      <c r="AE27" s="42">
        <v>1065</v>
      </c>
      <c r="AF27" s="42">
        <v>313</v>
      </c>
      <c r="AG27" s="42">
        <v>115</v>
      </c>
      <c r="AH27" s="42">
        <v>38</v>
      </c>
      <c r="AI27" s="42">
        <v>20</v>
      </c>
      <c r="AJ27" s="42">
        <f>SUM(L27:AI27)</f>
        <v>2733</v>
      </c>
      <c r="AK27" s="8"/>
    </row>
    <row r="28" spans="1:37" ht="12.75">
      <c r="A28" s="5"/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100"/>
      <c r="AE28" s="100"/>
      <c r="AF28" s="100"/>
      <c r="AG28" s="100"/>
      <c r="AH28" s="100"/>
      <c r="AI28" s="100"/>
      <c r="AJ28" s="100"/>
      <c r="AK28" s="12"/>
    </row>
    <row r="29" spans="1:37" ht="12.75">
      <c r="A29" s="5"/>
      <c r="B29" s="115" t="s">
        <v>143</v>
      </c>
      <c r="C29" s="115"/>
      <c r="D29" s="115"/>
      <c r="E29" s="115"/>
      <c r="F29" s="115"/>
      <c r="G29" s="115"/>
      <c r="H29" s="115"/>
      <c r="I29" s="115"/>
      <c r="J29" s="116"/>
      <c r="K29" s="3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2"/>
    </row>
    <row r="30" spans="1:37" ht="12.75">
      <c r="A30" s="5"/>
      <c r="B30" s="114" t="s">
        <v>138</v>
      </c>
      <c r="C30" s="114"/>
      <c r="D30" s="114"/>
      <c r="E30" s="114"/>
      <c r="F30" s="114"/>
      <c r="G30" s="114"/>
      <c r="H30" s="114"/>
      <c r="I30" s="114"/>
      <c r="J30" s="114"/>
      <c r="K30" s="41" t="s">
        <v>27</v>
      </c>
      <c r="L30" s="42">
        <v>447</v>
      </c>
      <c r="M30" s="42">
        <v>170</v>
      </c>
      <c r="N30" s="42">
        <v>507</v>
      </c>
      <c r="O30" s="42">
        <v>519</v>
      </c>
      <c r="P30" s="42">
        <v>13</v>
      </c>
      <c r="Q30" s="42">
        <v>146</v>
      </c>
      <c r="R30" s="42">
        <v>469</v>
      </c>
      <c r="S30" s="42">
        <v>29</v>
      </c>
      <c r="T30" s="42">
        <v>520</v>
      </c>
      <c r="U30" s="42">
        <v>50</v>
      </c>
      <c r="V30" s="42">
        <v>229</v>
      </c>
      <c r="W30" s="42">
        <v>90</v>
      </c>
      <c r="X30" s="42">
        <v>12</v>
      </c>
      <c r="Y30" s="42">
        <v>243</v>
      </c>
      <c r="Z30" s="42">
        <v>380</v>
      </c>
      <c r="AA30" s="42">
        <v>126</v>
      </c>
      <c r="AB30" s="42">
        <v>372</v>
      </c>
      <c r="AC30" s="42">
        <v>97</v>
      </c>
      <c r="AD30" s="42">
        <v>277</v>
      </c>
      <c r="AE30" s="42">
        <v>1440</v>
      </c>
      <c r="AF30" s="42">
        <v>778</v>
      </c>
      <c r="AG30" s="42">
        <v>185</v>
      </c>
      <c r="AH30" s="42">
        <v>242</v>
      </c>
      <c r="AI30" s="42">
        <v>165</v>
      </c>
      <c r="AJ30" s="42">
        <f>SUM(L30:AI30)</f>
        <v>7506</v>
      </c>
      <c r="AK30" s="12"/>
    </row>
    <row r="31" spans="1:37" ht="12.75">
      <c r="A31" s="5"/>
      <c r="B31" s="114" t="s">
        <v>139</v>
      </c>
      <c r="C31" s="114"/>
      <c r="D31" s="114"/>
      <c r="E31" s="114"/>
      <c r="F31" s="114"/>
      <c r="G31" s="114"/>
      <c r="H31" s="114"/>
      <c r="I31" s="114"/>
      <c r="J31" s="114"/>
      <c r="K31" s="41" t="s">
        <v>28</v>
      </c>
      <c r="L31" s="42">
        <v>1478</v>
      </c>
      <c r="M31" s="42">
        <v>554</v>
      </c>
      <c r="N31" s="42">
        <v>2211</v>
      </c>
      <c r="O31" s="42">
        <v>1876</v>
      </c>
      <c r="P31" s="42">
        <v>55</v>
      </c>
      <c r="Q31" s="42">
        <v>501</v>
      </c>
      <c r="R31" s="42">
        <v>1523</v>
      </c>
      <c r="S31" s="42">
        <v>83</v>
      </c>
      <c r="T31" s="42">
        <v>1780</v>
      </c>
      <c r="U31" s="42">
        <v>209</v>
      </c>
      <c r="V31" s="42">
        <v>761</v>
      </c>
      <c r="W31" s="42">
        <v>241</v>
      </c>
      <c r="X31" s="42">
        <v>36</v>
      </c>
      <c r="Y31" s="42">
        <v>872</v>
      </c>
      <c r="Z31" s="42">
        <v>979</v>
      </c>
      <c r="AA31" s="42">
        <v>306</v>
      </c>
      <c r="AB31" s="42">
        <v>1032</v>
      </c>
      <c r="AC31" s="42">
        <v>161</v>
      </c>
      <c r="AD31" s="42">
        <v>757</v>
      </c>
      <c r="AE31" s="42">
        <v>5177</v>
      </c>
      <c r="AF31" s="42">
        <v>3483</v>
      </c>
      <c r="AG31" s="42">
        <v>570</v>
      </c>
      <c r="AH31" s="42">
        <v>819</v>
      </c>
      <c r="AI31" s="42">
        <v>614</v>
      </c>
      <c r="AJ31" s="42">
        <f>SUM(L31:AI31)</f>
        <v>26078</v>
      </c>
      <c r="AK31" s="12"/>
    </row>
    <row r="32" spans="1:37" ht="12.75">
      <c r="A32" s="5"/>
      <c r="B32" s="114" t="s">
        <v>144</v>
      </c>
      <c r="C32" s="114"/>
      <c r="D32" s="114"/>
      <c r="E32" s="114"/>
      <c r="F32" s="114"/>
      <c r="G32" s="114"/>
      <c r="H32" s="114"/>
      <c r="I32" s="114"/>
      <c r="J32" s="114"/>
      <c r="K32" s="41" t="s">
        <v>29</v>
      </c>
      <c r="L32" s="42">
        <v>65</v>
      </c>
      <c r="M32" s="42">
        <v>28</v>
      </c>
      <c r="N32" s="42">
        <v>186</v>
      </c>
      <c r="O32" s="42">
        <v>63</v>
      </c>
      <c r="P32" s="42">
        <v>6</v>
      </c>
      <c r="Q32" s="42">
        <v>36</v>
      </c>
      <c r="R32" s="42">
        <v>48</v>
      </c>
      <c r="S32" s="42">
        <v>3</v>
      </c>
      <c r="T32" s="42">
        <v>76</v>
      </c>
      <c r="U32" s="42">
        <v>7</v>
      </c>
      <c r="V32" s="42">
        <v>12</v>
      </c>
      <c r="W32" s="42">
        <v>9</v>
      </c>
      <c r="X32" s="42">
        <v>0</v>
      </c>
      <c r="Y32" s="42">
        <v>82</v>
      </c>
      <c r="Z32" s="42">
        <v>30</v>
      </c>
      <c r="AA32" s="42">
        <v>31</v>
      </c>
      <c r="AB32" s="42">
        <v>30</v>
      </c>
      <c r="AC32" s="42">
        <v>11</v>
      </c>
      <c r="AD32" s="42">
        <v>30</v>
      </c>
      <c r="AE32" s="42">
        <v>259</v>
      </c>
      <c r="AF32" s="42">
        <v>148</v>
      </c>
      <c r="AG32" s="42">
        <v>26</v>
      </c>
      <c r="AH32" s="42">
        <v>31</v>
      </c>
      <c r="AI32" s="42">
        <v>50</v>
      </c>
      <c r="AJ32" s="42">
        <f>SUM(L32:AI32)</f>
        <v>1267</v>
      </c>
      <c r="AK32" s="12"/>
    </row>
    <row r="33" spans="1:37" ht="12.75">
      <c r="A33" s="5"/>
      <c r="B33" s="43"/>
      <c r="C33" s="49"/>
      <c r="D33" s="49"/>
      <c r="E33" s="49"/>
      <c r="F33" s="49"/>
      <c r="G33" s="49"/>
      <c r="H33" s="49"/>
      <c r="I33" s="49"/>
      <c r="J33" s="49"/>
      <c r="K33" s="49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100"/>
      <c r="AE33" s="100"/>
      <c r="AF33" s="100"/>
      <c r="AG33" s="100"/>
      <c r="AH33" s="100"/>
      <c r="AI33" s="100"/>
      <c r="AJ33" s="100"/>
      <c r="AK33" s="12"/>
    </row>
    <row r="34" spans="1:37" ht="12.75">
      <c r="A34" s="5"/>
      <c r="B34" s="115" t="s">
        <v>145</v>
      </c>
      <c r="C34" s="115"/>
      <c r="D34" s="115"/>
      <c r="E34" s="115"/>
      <c r="F34" s="115"/>
      <c r="G34" s="115"/>
      <c r="H34" s="115"/>
      <c r="I34" s="115"/>
      <c r="J34" s="116"/>
      <c r="K34" s="38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12"/>
    </row>
    <row r="35" spans="1:37" ht="12.75">
      <c r="A35" s="5"/>
      <c r="B35" s="114" t="s">
        <v>138</v>
      </c>
      <c r="C35" s="114"/>
      <c r="D35" s="114"/>
      <c r="E35" s="114"/>
      <c r="F35" s="114"/>
      <c r="G35" s="114"/>
      <c r="H35" s="114"/>
      <c r="I35" s="114"/>
      <c r="J35" s="114"/>
      <c r="K35" s="41" t="s">
        <v>30</v>
      </c>
      <c r="L35" s="42">
        <v>33</v>
      </c>
      <c r="M35" s="42">
        <v>38</v>
      </c>
      <c r="N35" s="42">
        <v>7</v>
      </c>
      <c r="O35" s="42">
        <v>14</v>
      </c>
      <c r="P35" s="42">
        <v>0</v>
      </c>
      <c r="Q35" s="42">
        <v>5</v>
      </c>
      <c r="R35" s="42">
        <v>4</v>
      </c>
      <c r="S35" s="42">
        <v>0</v>
      </c>
      <c r="T35" s="42">
        <v>5</v>
      </c>
      <c r="U35" s="42">
        <v>1</v>
      </c>
      <c r="V35" s="42">
        <v>2</v>
      </c>
      <c r="W35" s="42">
        <v>3</v>
      </c>
      <c r="X35" s="42">
        <v>0</v>
      </c>
      <c r="Y35" s="42">
        <v>11</v>
      </c>
      <c r="Z35" s="42">
        <v>4</v>
      </c>
      <c r="AA35" s="42">
        <v>14</v>
      </c>
      <c r="AB35" s="42">
        <v>39</v>
      </c>
      <c r="AC35" s="42">
        <v>2</v>
      </c>
      <c r="AD35" s="42">
        <v>21</v>
      </c>
      <c r="AE35" s="42">
        <v>110</v>
      </c>
      <c r="AF35" s="42">
        <v>3</v>
      </c>
      <c r="AG35" s="42">
        <v>21</v>
      </c>
      <c r="AH35" s="42">
        <v>12</v>
      </c>
      <c r="AI35" s="42">
        <v>4</v>
      </c>
      <c r="AJ35" s="42">
        <f>SUM(L35:AI35)</f>
        <v>353</v>
      </c>
      <c r="AK35" s="12"/>
    </row>
    <row r="36" spans="1:37" ht="12.75" customHeight="1">
      <c r="A36" s="5"/>
      <c r="B36" s="114" t="s">
        <v>139</v>
      </c>
      <c r="C36" s="114"/>
      <c r="D36" s="114"/>
      <c r="E36" s="114"/>
      <c r="F36" s="114"/>
      <c r="G36" s="114"/>
      <c r="H36" s="114"/>
      <c r="I36" s="114"/>
      <c r="J36" s="114"/>
      <c r="K36" s="41" t="s">
        <v>31</v>
      </c>
      <c r="L36" s="42">
        <v>167</v>
      </c>
      <c r="M36" s="42">
        <v>187</v>
      </c>
      <c r="N36" s="42">
        <v>21</v>
      </c>
      <c r="O36" s="42">
        <v>49</v>
      </c>
      <c r="P36" s="42">
        <v>0</v>
      </c>
      <c r="Q36" s="42">
        <v>20</v>
      </c>
      <c r="R36" s="42">
        <v>13</v>
      </c>
      <c r="S36" s="42">
        <v>0</v>
      </c>
      <c r="T36" s="42">
        <v>26</v>
      </c>
      <c r="U36" s="42">
        <v>2</v>
      </c>
      <c r="V36" s="42">
        <v>11</v>
      </c>
      <c r="W36" s="42">
        <v>13</v>
      </c>
      <c r="X36" s="42">
        <v>0</v>
      </c>
      <c r="Y36" s="42">
        <v>60</v>
      </c>
      <c r="Z36" s="42">
        <v>14</v>
      </c>
      <c r="AA36" s="42">
        <v>44</v>
      </c>
      <c r="AB36" s="42">
        <v>175</v>
      </c>
      <c r="AC36" s="42">
        <v>5</v>
      </c>
      <c r="AD36" s="42">
        <v>59</v>
      </c>
      <c r="AE36" s="42">
        <v>434</v>
      </c>
      <c r="AF36" s="42">
        <v>13</v>
      </c>
      <c r="AG36" s="42">
        <v>87</v>
      </c>
      <c r="AH36" s="42">
        <v>29</v>
      </c>
      <c r="AI36" s="42">
        <v>11</v>
      </c>
      <c r="AJ36" s="42">
        <f>SUM(L36:AI36)</f>
        <v>1440</v>
      </c>
      <c r="AK36" s="12"/>
    </row>
    <row r="37" spans="1:37" ht="12.75" customHeight="1">
      <c r="A37" s="5"/>
      <c r="B37" s="114" t="s">
        <v>140</v>
      </c>
      <c r="C37" s="114"/>
      <c r="D37" s="114"/>
      <c r="E37" s="114"/>
      <c r="F37" s="114"/>
      <c r="G37" s="114"/>
      <c r="H37" s="114"/>
      <c r="I37" s="114"/>
      <c r="J37" s="114"/>
      <c r="K37" s="41" t="s">
        <v>32</v>
      </c>
      <c r="L37" s="42">
        <v>3</v>
      </c>
      <c r="M37" s="42">
        <v>3</v>
      </c>
      <c r="N37" s="42">
        <v>11</v>
      </c>
      <c r="O37" s="42">
        <v>2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2</v>
      </c>
      <c r="AB37" s="42">
        <v>20</v>
      </c>
      <c r="AC37" s="42">
        <v>0</v>
      </c>
      <c r="AD37" s="42">
        <v>1</v>
      </c>
      <c r="AE37" s="42">
        <v>11</v>
      </c>
      <c r="AF37" s="42">
        <v>0</v>
      </c>
      <c r="AG37" s="42">
        <v>0</v>
      </c>
      <c r="AH37" s="42">
        <v>1</v>
      </c>
      <c r="AI37" s="42">
        <v>0</v>
      </c>
      <c r="AJ37" s="42">
        <f>SUM(L37:AI37)</f>
        <v>54</v>
      </c>
      <c r="AK37" s="12"/>
    </row>
    <row r="38" spans="1:37" ht="12.75">
      <c r="A38" s="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12"/>
    </row>
    <row r="39" spans="1:37" ht="13.5" customHeight="1">
      <c r="A39" s="5"/>
      <c r="B39" s="118" t="s">
        <v>135</v>
      </c>
      <c r="C39" s="118"/>
      <c r="D39" s="118"/>
      <c r="E39" s="118"/>
      <c r="F39" s="118"/>
      <c r="G39" s="118"/>
      <c r="H39" s="118"/>
      <c r="I39" s="118"/>
      <c r="J39" s="118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2"/>
    </row>
    <row r="40" spans="1:37" ht="23.25" customHeight="1">
      <c r="A40" s="5"/>
      <c r="B40" s="117" t="s">
        <v>146</v>
      </c>
      <c r="C40" s="117"/>
      <c r="D40" s="117"/>
      <c r="E40" s="117"/>
      <c r="F40" s="117"/>
      <c r="G40" s="117"/>
      <c r="H40" s="117"/>
      <c r="I40" s="117"/>
      <c r="J40" s="117"/>
      <c r="K40" s="41" t="s">
        <v>33</v>
      </c>
      <c r="L40" s="42">
        <f>SUM(L20+L25+L30+L35)</f>
        <v>1763</v>
      </c>
      <c r="M40" s="42">
        <f>SUM(M20+M25+M30+M305)</f>
        <v>741</v>
      </c>
      <c r="N40" s="42">
        <f aca="true" t="shared" si="0" ref="N40:R42">SUM(N20+N25+N30+N35)</f>
        <v>1624</v>
      </c>
      <c r="O40" s="42">
        <f t="shared" si="0"/>
        <v>1668</v>
      </c>
      <c r="P40" s="42">
        <f t="shared" si="0"/>
        <v>51</v>
      </c>
      <c r="Q40" s="42">
        <f t="shared" si="0"/>
        <v>502</v>
      </c>
      <c r="R40" s="42">
        <f t="shared" si="0"/>
        <v>1705</v>
      </c>
      <c r="S40" s="42">
        <f aca="true" t="shared" si="1" ref="S40:AJ40">SUM(S20+S25+S30+S35)</f>
        <v>91</v>
      </c>
      <c r="T40" s="42">
        <f t="shared" si="1"/>
        <v>1812</v>
      </c>
      <c r="U40" s="42">
        <f t="shared" si="1"/>
        <v>217</v>
      </c>
      <c r="V40" s="42">
        <f t="shared" si="1"/>
        <v>1073</v>
      </c>
      <c r="W40" s="42">
        <f t="shared" si="1"/>
        <v>412</v>
      </c>
      <c r="X40" s="42">
        <f t="shared" si="1"/>
        <v>209</v>
      </c>
      <c r="Y40" s="42">
        <f t="shared" si="1"/>
        <v>965</v>
      </c>
      <c r="Z40" s="42">
        <f t="shared" si="1"/>
        <v>1256</v>
      </c>
      <c r="AA40" s="42">
        <f t="shared" si="1"/>
        <v>886</v>
      </c>
      <c r="AB40" s="42">
        <f t="shared" si="1"/>
        <v>4342</v>
      </c>
      <c r="AC40" s="42">
        <f t="shared" si="1"/>
        <v>394</v>
      </c>
      <c r="AD40" s="42">
        <f t="shared" si="1"/>
        <v>2679</v>
      </c>
      <c r="AE40" s="42">
        <f t="shared" si="1"/>
        <v>9187</v>
      </c>
      <c r="AF40" s="42">
        <f t="shared" si="1"/>
        <v>3805</v>
      </c>
      <c r="AG40" s="42">
        <f t="shared" si="1"/>
        <v>1556</v>
      </c>
      <c r="AH40" s="42">
        <f t="shared" si="1"/>
        <v>1021</v>
      </c>
      <c r="AI40" s="42">
        <f t="shared" si="1"/>
        <v>567</v>
      </c>
      <c r="AJ40" s="42">
        <f t="shared" si="1"/>
        <v>38564</v>
      </c>
      <c r="AK40" s="12"/>
    </row>
    <row r="41" spans="1:37" ht="13.5" customHeight="1">
      <c r="A41" s="5"/>
      <c r="B41" s="117" t="s">
        <v>147</v>
      </c>
      <c r="C41" s="117"/>
      <c r="D41" s="117"/>
      <c r="E41" s="117"/>
      <c r="F41" s="117"/>
      <c r="G41" s="117"/>
      <c r="H41" s="117"/>
      <c r="I41" s="117"/>
      <c r="J41" s="117"/>
      <c r="K41" s="41" t="s">
        <v>34</v>
      </c>
      <c r="L41" s="42">
        <f>SUM(L21+L26+L31+L36)</f>
        <v>8450</v>
      </c>
      <c r="M41" s="42">
        <f>SUM(M21+M26+M31+M36)</f>
        <v>3868</v>
      </c>
      <c r="N41" s="42">
        <f t="shared" si="0"/>
        <v>8530</v>
      </c>
      <c r="O41" s="42">
        <f t="shared" si="0"/>
        <v>10456</v>
      </c>
      <c r="P41" s="42">
        <f t="shared" si="0"/>
        <v>354</v>
      </c>
      <c r="Q41" s="42">
        <f t="shared" si="0"/>
        <v>2857</v>
      </c>
      <c r="R41" s="42">
        <f t="shared" si="0"/>
        <v>8452</v>
      </c>
      <c r="S41" s="42">
        <f aca="true" t="shared" si="2" ref="S41:AJ41">SUM(S21+S26+S31+S36)</f>
        <v>390</v>
      </c>
      <c r="T41" s="42">
        <f t="shared" si="2"/>
        <v>9933</v>
      </c>
      <c r="U41" s="42">
        <f t="shared" si="2"/>
        <v>1332</v>
      </c>
      <c r="V41" s="42">
        <f t="shared" si="2"/>
        <v>6015</v>
      </c>
      <c r="W41" s="42">
        <f t="shared" si="2"/>
        <v>3585</v>
      </c>
      <c r="X41" s="42">
        <f t="shared" si="2"/>
        <v>1535</v>
      </c>
      <c r="Y41" s="42">
        <f t="shared" si="2"/>
        <v>5316</v>
      </c>
      <c r="Z41" s="42">
        <f t="shared" si="2"/>
        <v>6530</v>
      </c>
      <c r="AA41" s="42">
        <f t="shared" si="2"/>
        <v>4370</v>
      </c>
      <c r="AB41" s="42">
        <f t="shared" si="2"/>
        <v>31706</v>
      </c>
      <c r="AC41" s="42">
        <f t="shared" si="2"/>
        <v>1635</v>
      </c>
      <c r="AD41" s="42">
        <f t="shared" si="2"/>
        <v>16810</v>
      </c>
      <c r="AE41" s="42">
        <f t="shared" si="2"/>
        <v>73097</v>
      </c>
      <c r="AF41" s="42">
        <f t="shared" si="2"/>
        <v>36875</v>
      </c>
      <c r="AG41" s="42">
        <f t="shared" si="2"/>
        <v>11779</v>
      </c>
      <c r="AH41" s="42">
        <f t="shared" si="2"/>
        <v>6577</v>
      </c>
      <c r="AI41" s="42">
        <f t="shared" si="2"/>
        <v>4129</v>
      </c>
      <c r="AJ41" s="42">
        <f t="shared" si="2"/>
        <v>264581</v>
      </c>
      <c r="AK41" s="12"/>
    </row>
    <row r="42" spans="1:37" ht="12.75">
      <c r="A42" s="5"/>
      <c r="B42" s="117" t="s">
        <v>148</v>
      </c>
      <c r="C42" s="117"/>
      <c r="D42" s="117"/>
      <c r="E42" s="117"/>
      <c r="F42" s="117"/>
      <c r="G42" s="117"/>
      <c r="H42" s="117"/>
      <c r="I42" s="117"/>
      <c r="J42" s="117"/>
      <c r="K42" s="41" t="s">
        <v>35</v>
      </c>
      <c r="L42" s="42">
        <f>SUM(L22+L27+L32+L37)</f>
        <v>862</v>
      </c>
      <c r="M42" s="42">
        <f>SUM(M22+M27+M32+M37)</f>
        <v>446</v>
      </c>
      <c r="N42" s="42">
        <f t="shared" si="0"/>
        <v>1035</v>
      </c>
      <c r="O42" s="42">
        <f t="shared" si="0"/>
        <v>1055</v>
      </c>
      <c r="P42" s="42">
        <f t="shared" si="0"/>
        <v>51</v>
      </c>
      <c r="Q42" s="42">
        <f t="shared" si="0"/>
        <v>303</v>
      </c>
      <c r="R42" s="42">
        <f t="shared" si="0"/>
        <v>525</v>
      </c>
      <c r="S42" s="42">
        <f aca="true" t="shared" si="3" ref="S42:AJ42">SUM(S22+S27+S32+S37)</f>
        <v>25</v>
      </c>
      <c r="T42" s="42">
        <f t="shared" si="3"/>
        <v>606</v>
      </c>
      <c r="U42" s="42">
        <f t="shared" si="3"/>
        <v>132</v>
      </c>
      <c r="V42" s="42">
        <f t="shared" si="3"/>
        <v>385</v>
      </c>
      <c r="W42" s="42">
        <f t="shared" si="3"/>
        <v>1085</v>
      </c>
      <c r="X42" s="42">
        <f t="shared" si="3"/>
        <v>144</v>
      </c>
      <c r="Y42" s="42">
        <f t="shared" si="3"/>
        <v>679</v>
      </c>
      <c r="Z42" s="42">
        <f t="shared" si="3"/>
        <v>488</v>
      </c>
      <c r="AA42" s="42">
        <f t="shared" si="3"/>
        <v>786</v>
      </c>
      <c r="AB42" s="42">
        <f t="shared" si="3"/>
        <v>2176</v>
      </c>
      <c r="AC42" s="42">
        <f t="shared" si="3"/>
        <v>228</v>
      </c>
      <c r="AD42" s="42">
        <f t="shared" si="3"/>
        <v>1351</v>
      </c>
      <c r="AE42" s="42">
        <f t="shared" si="3"/>
        <v>5946</v>
      </c>
      <c r="AF42" s="42">
        <f t="shared" si="3"/>
        <v>3167</v>
      </c>
      <c r="AG42" s="42">
        <f t="shared" si="3"/>
        <v>780</v>
      </c>
      <c r="AH42" s="42">
        <f t="shared" si="3"/>
        <v>988</v>
      </c>
      <c r="AI42" s="42">
        <f t="shared" si="3"/>
        <v>731</v>
      </c>
      <c r="AJ42" s="42">
        <f t="shared" si="3"/>
        <v>23974</v>
      </c>
      <c r="AK42" s="12"/>
    </row>
    <row r="43" spans="31:37" ht="12.75">
      <c r="AE43" s="12"/>
      <c r="AF43" s="12"/>
      <c r="AG43" s="12"/>
      <c r="AH43" s="12"/>
      <c r="AI43" s="12"/>
      <c r="AJ43" s="12"/>
      <c r="AK43" s="12"/>
    </row>
    <row r="44" spans="1:37" ht="12.75" customHeight="1">
      <c r="A44" s="5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2"/>
      <c r="AF44" s="14"/>
      <c r="AG44" s="14"/>
      <c r="AH44" s="14"/>
      <c r="AI44" s="14"/>
      <c r="AJ44" s="14"/>
      <c r="AK44" s="5"/>
    </row>
    <row r="45" spans="1:36" ht="12.75" customHeight="1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33"/>
      <c r="AF45" s="15"/>
      <c r="AG45" s="15"/>
      <c r="AH45" s="15"/>
      <c r="AI45" s="15"/>
      <c r="AJ45" s="15"/>
    </row>
    <row r="46" spans="1:36" ht="12.75" customHeigh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  <c r="AF46" s="15"/>
      <c r="AG46" s="15"/>
      <c r="AH46" s="15"/>
      <c r="AI46" s="15"/>
      <c r="AJ46" s="15"/>
    </row>
    <row r="47" spans="1:36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5"/>
      <c r="AF47" s="15"/>
      <c r="AG47" s="15"/>
      <c r="AH47" s="15"/>
      <c r="AI47" s="15"/>
      <c r="AJ47" s="15"/>
    </row>
    <row r="48" spans="1:36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5"/>
      <c r="AF48" s="15"/>
      <c r="AG48" s="15"/>
      <c r="AH48" s="15"/>
      <c r="AI48" s="15"/>
      <c r="AJ48" s="15"/>
    </row>
    <row r="49" spans="1:36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5"/>
      <c r="AF49" s="15"/>
      <c r="AG49" s="15"/>
      <c r="AH49" s="15"/>
      <c r="AI49" s="15"/>
      <c r="AJ49" s="15"/>
    </row>
    <row r="50" spans="1:3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5"/>
      <c r="AF50" s="15"/>
      <c r="AG50" s="15"/>
      <c r="AH50" s="15"/>
      <c r="AI50" s="15"/>
      <c r="AJ50" s="15"/>
    </row>
    <row r="51" spans="1:3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  <c r="AF51" s="15"/>
      <c r="AG51" s="15"/>
      <c r="AH51" s="15"/>
      <c r="AI51" s="15"/>
      <c r="AJ51" s="15"/>
    </row>
    <row r="52" spans="1:3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  <c r="AF52" s="15"/>
      <c r="AG52" s="15"/>
      <c r="AH52" s="15"/>
      <c r="AI52" s="15"/>
      <c r="AJ52" s="15"/>
    </row>
    <row r="53" spans="1:3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"/>
      <c r="AF53" s="15"/>
      <c r="AG53" s="15"/>
      <c r="AH53" s="15"/>
      <c r="AI53" s="15"/>
      <c r="AJ53" s="15"/>
    </row>
    <row r="54" spans="1:3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"/>
      <c r="AF54" s="15"/>
      <c r="AG54" s="15"/>
      <c r="AH54" s="15"/>
      <c r="AI54" s="15"/>
      <c r="AJ54" s="15"/>
    </row>
    <row r="55" spans="1:36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5"/>
      <c r="AF55" s="15"/>
      <c r="AG55" s="15"/>
      <c r="AH55" s="15"/>
      <c r="AI55" s="15"/>
      <c r="AJ55" s="15"/>
    </row>
    <row r="56" spans="1:36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5"/>
      <c r="AF56" s="15"/>
      <c r="AG56" s="15"/>
      <c r="AH56" s="15"/>
      <c r="AI56" s="15"/>
      <c r="AJ56" s="15"/>
    </row>
    <row r="57" spans="1:36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5"/>
      <c r="AF57" s="15"/>
      <c r="AG57" s="15"/>
      <c r="AH57" s="15"/>
      <c r="AI57" s="15"/>
      <c r="AJ57" s="15"/>
    </row>
    <row r="58" spans="1:36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5"/>
      <c r="AF58" s="15"/>
      <c r="AG58" s="15"/>
      <c r="AH58" s="15"/>
      <c r="AI58" s="15"/>
      <c r="AJ58" s="15"/>
    </row>
    <row r="59" spans="1:36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5"/>
      <c r="AF59" s="15"/>
      <c r="AG59" s="15"/>
      <c r="AH59" s="15"/>
      <c r="AI59" s="15"/>
      <c r="AJ59" s="15"/>
    </row>
    <row r="60" spans="1:36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5"/>
      <c r="AF60" s="15"/>
      <c r="AG60" s="15"/>
      <c r="AH60" s="15"/>
      <c r="AI60" s="15"/>
      <c r="AJ60" s="15"/>
    </row>
    <row r="61" spans="1:36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5"/>
      <c r="AF61" s="15"/>
      <c r="AG61" s="15"/>
      <c r="AH61" s="15"/>
      <c r="AI61" s="15"/>
      <c r="AJ61" s="15"/>
    </row>
    <row r="62" spans="1:36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5"/>
      <c r="AF62" s="15"/>
      <c r="AG62" s="15"/>
      <c r="AH62" s="15"/>
      <c r="AI62" s="15"/>
      <c r="AJ62" s="15"/>
    </row>
    <row r="63" spans="1:36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5"/>
      <c r="AF63" s="15"/>
      <c r="AG63" s="15"/>
      <c r="AH63" s="15"/>
      <c r="AI63" s="15"/>
      <c r="AJ63" s="15"/>
    </row>
    <row r="64" spans="1:3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</sheetData>
  <mergeCells count="27">
    <mergeCell ref="B29:J29"/>
    <mergeCell ref="B30:J30"/>
    <mergeCell ref="B31:J31"/>
    <mergeCell ref="B32:J32"/>
    <mergeCell ref="B40:J40"/>
    <mergeCell ref="B41:J41"/>
    <mergeCell ref="B42:J42"/>
    <mergeCell ref="B34:J34"/>
    <mergeCell ref="B35:J35"/>
    <mergeCell ref="B36:J36"/>
    <mergeCell ref="B37:J37"/>
    <mergeCell ref="B39:J39"/>
    <mergeCell ref="B26:J26"/>
    <mergeCell ref="B27:J27"/>
    <mergeCell ref="B19:J19"/>
    <mergeCell ref="B20:J20"/>
    <mergeCell ref="B21:J21"/>
    <mergeCell ref="B22:J22"/>
    <mergeCell ref="B24:J24"/>
    <mergeCell ref="B25:J25"/>
    <mergeCell ref="B17:K17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horizontalDpi="600" verticalDpi="600" orientation="landscape" paperSize="124" scale="43" r:id="rId4"/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73"/>
  <sheetViews>
    <sheetView view="pageBreakPreview" zoomScale="40" zoomScaleNormal="40" zoomScaleSheetLayoutView="40" workbookViewId="0" topLeftCell="A1">
      <selection activeCell="Z44" sqref="Z44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29" width="12.00390625" style="0" customWidth="1"/>
    <col min="30" max="30" width="15.57421875" style="0" customWidth="1"/>
    <col min="31" max="35" width="12.00390625" style="0" customWidth="1"/>
    <col min="36" max="36" width="13.421875" style="0" customWidth="1"/>
    <col min="37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30" s="3" customFormat="1" ht="12.75" customHeight="1">
      <c r="A6" s="111" t="s">
        <v>4</v>
      </c>
      <c r="B6" s="112"/>
      <c r="C6" s="112"/>
      <c r="D6" s="112"/>
      <c r="E6" s="113"/>
      <c r="F6" s="18"/>
      <c r="G6" s="19"/>
      <c r="H6" s="19"/>
      <c r="I6" s="20"/>
      <c r="J6" s="57" t="s">
        <v>247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3" customFormat="1" ht="12">
      <c r="A8" s="20" t="s">
        <v>72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149</v>
      </c>
      <c r="K8" s="59"/>
      <c r="L8" s="59"/>
      <c r="M8" s="59"/>
      <c r="N8" s="59"/>
      <c r="O8" s="59"/>
      <c r="P8" s="59"/>
      <c r="Q8" s="6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23" customFormat="1" ht="12">
      <c r="A9" s="22"/>
      <c r="B9" s="61" t="s">
        <v>123</v>
      </c>
      <c r="C9" s="62"/>
      <c r="D9" s="62"/>
      <c r="E9" s="62"/>
      <c r="F9" s="62"/>
      <c r="G9" s="62"/>
      <c r="H9" s="62"/>
      <c r="I9" s="62"/>
      <c r="J9" s="62" t="s">
        <v>135</v>
      </c>
      <c r="K9" s="62"/>
      <c r="L9" s="62"/>
      <c r="M9" s="62"/>
      <c r="N9" s="62"/>
      <c r="O9" s="62"/>
      <c r="P9" s="62"/>
      <c r="Q9" s="6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245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>
      <c r="A11" s="20"/>
      <c r="B11" s="64" t="s">
        <v>125</v>
      </c>
      <c r="C11" s="65"/>
      <c r="D11" s="65"/>
      <c r="E11" s="65"/>
      <c r="F11" s="65"/>
      <c r="G11" s="65"/>
      <c r="H11" s="65"/>
      <c r="I11" s="65"/>
      <c r="J11" s="105" t="s">
        <v>126</v>
      </c>
      <c r="K11" s="106"/>
      <c r="L11" s="106"/>
      <c r="M11" s="65"/>
      <c r="N11" s="65"/>
      <c r="O11" s="65"/>
      <c r="P11" s="65"/>
      <c r="Q11" s="6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150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128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4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6" ht="4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203</v>
      </c>
      <c r="V16" s="56" t="s">
        <v>204</v>
      </c>
      <c r="W16" s="56" t="s">
        <v>205</v>
      </c>
      <c r="X16" s="56" t="s">
        <v>206</v>
      </c>
      <c r="Y16" s="56" t="s">
        <v>207</v>
      </c>
      <c r="Z16" s="56" t="s">
        <v>208</v>
      </c>
      <c r="AA16" s="56" t="s">
        <v>209</v>
      </c>
      <c r="AB16" s="56" t="s">
        <v>210</v>
      </c>
      <c r="AC16" s="56" t="s">
        <v>211</v>
      </c>
      <c r="AD16" s="56" t="s">
        <v>212</v>
      </c>
      <c r="AE16" s="56" t="s">
        <v>213</v>
      </c>
      <c r="AF16" s="56" t="s">
        <v>214</v>
      </c>
      <c r="AG16" s="56" t="s">
        <v>215</v>
      </c>
      <c r="AH16" s="56" t="s">
        <v>216</v>
      </c>
      <c r="AI16" s="56" t="s">
        <v>217</v>
      </c>
      <c r="AJ16" s="56" t="s">
        <v>218</v>
      </c>
    </row>
    <row r="17" spans="2:36" ht="12.75" customHeight="1">
      <c r="B17" s="107" t="s">
        <v>9</v>
      </c>
      <c r="C17" s="108"/>
      <c r="D17" s="108"/>
      <c r="E17" s="108"/>
      <c r="F17" s="108"/>
      <c r="G17" s="108"/>
      <c r="H17" s="108"/>
      <c r="I17" s="108"/>
      <c r="J17" s="108"/>
      <c r="K17" s="109"/>
      <c r="L17" s="104" t="s">
        <v>219</v>
      </c>
      <c r="M17" s="104" t="s">
        <v>220</v>
      </c>
      <c r="N17" s="104" t="s">
        <v>221</v>
      </c>
      <c r="O17" s="104" t="s">
        <v>222</v>
      </c>
      <c r="P17" s="104" t="s">
        <v>223</v>
      </c>
      <c r="Q17" s="104" t="s">
        <v>224</v>
      </c>
      <c r="R17" s="104" t="s">
        <v>225</v>
      </c>
      <c r="S17" s="104" t="s">
        <v>226</v>
      </c>
      <c r="T17" s="104" t="s">
        <v>227</v>
      </c>
      <c r="U17" s="104" t="s">
        <v>228</v>
      </c>
      <c r="V17" s="104" t="s">
        <v>229</v>
      </c>
      <c r="W17" s="104" t="s">
        <v>230</v>
      </c>
      <c r="X17" s="104" t="s">
        <v>231</v>
      </c>
      <c r="Y17" s="104" t="s">
        <v>232</v>
      </c>
      <c r="Z17" s="104" t="s">
        <v>233</v>
      </c>
      <c r="AA17" s="104" t="s">
        <v>234</v>
      </c>
      <c r="AB17" s="104" t="s">
        <v>235</v>
      </c>
      <c r="AC17" s="104" t="s">
        <v>236</v>
      </c>
      <c r="AD17" s="104" t="s">
        <v>237</v>
      </c>
      <c r="AE17" s="104" t="s">
        <v>238</v>
      </c>
      <c r="AF17" s="104" t="s">
        <v>239</v>
      </c>
      <c r="AG17" s="104" t="s">
        <v>240</v>
      </c>
      <c r="AH17" s="104" t="s">
        <v>241</v>
      </c>
      <c r="AI17" s="104" t="s">
        <v>242</v>
      </c>
      <c r="AJ17" s="104" t="s">
        <v>243</v>
      </c>
    </row>
    <row r="18" spans="1:36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1"/>
      <c r="AF18" s="31"/>
      <c r="AG18" s="31"/>
      <c r="AH18" s="31"/>
      <c r="AI18" s="31"/>
      <c r="AJ18" s="31"/>
    </row>
    <row r="19" spans="1:36" ht="12.75" customHeight="1">
      <c r="A19" s="5"/>
      <c r="B19" s="115" t="s">
        <v>151</v>
      </c>
      <c r="C19" s="115"/>
      <c r="D19" s="115"/>
      <c r="E19" s="115"/>
      <c r="F19" s="115"/>
      <c r="G19" s="115"/>
      <c r="H19" s="115"/>
      <c r="I19" s="115"/>
      <c r="J19" s="116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</row>
    <row r="20" spans="1:36" s="7" customFormat="1" ht="12.75">
      <c r="A20" s="6"/>
      <c r="B20" s="114" t="s">
        <v>138</v>
      </c>
      <c r="C20" s="114"/>
      <c r="D20" s="114"/>
      <c r="E20" s="114"/>
      <c r="F20" s="114"/>
      <c r="G20" s="114"/>
      <c r="H20" s="114"/>
      <c r="I20" s="114"/>
      <c r="J20" s="114"/>
      <c r="K20" s="41" t="s">
        <v>152</v>
      </c>
      <c r="L20" s="42">
        <v>197</v>
      </c>
      <c r="M20" s="42">
        <v>50</v>
      </c>
      <c r="N20" s="42">
        <v>186</v>
      </c>
      <c r="O20" s="42">
        <v>228</v>
      </c>
      <c r="P20" s="42">
        <v>9</v>
      </c>
      <c r="Q20" s="42">
        <v>60</v>
      </c>
      <c r="R20" s="42">
        <v>364</v>
      </c>
      <c r="S20" s="42">
        <v>12</v>
      </c>
      <c r="T20" s="103">
        <v>471</v>
      </c>
      <c r="U20" s="103">
        <v>6</v>
      </c>
      <c r="V20" s="103">
        <v>171</v>
      </c>
      <c r="W20" s="103">
        <v>14</v>
      </c>
      <c r="X20" s="103">
        <v>9</v>
      </c>
      <c r="Y20" s="103">
        <v>70</v>
      </c>
      <c r="Z20" s="103">
        <v>309</v>
      </c>
      <c r="AA20" s="103">
        <v>15</v>
      </c>
      <c r="AB20" s="103">
        <v>43</v>
      </c>
      <c r="AC20" s="103">
        <v>91</v>
      </c>
      <c r="AD20" s="103">
        <v>3</v>
      </c>
      <c r="AE20" s="103">
        <v>147</v>
      </c>
      <c r="AF20" s="103">
        <v>44</v>
      </c>
      <c r="AG20" s="103">
        <v>9</v>
      </c>
      <c r="AH20" s="103">
        <v>194</v>
      </c>
      <c r="AI20" s="103">
        <v>256</v>
      </c>
      <c r="AJ20" s="42">
        <f>SUM(L20:AI20)</f>
        <v>2958</v>
      </c>
    </row>
    <row r="21" spans="1:36" s="7" customFormat="1" ht="12.75">
      <c r="A21" s="6"/>
      <c r="B21" s="114" t="s">
        <v>153</v>
      </c>
      <c r="C21" s="114"/>
      <c r="D21" s="114"/>
      <c r="E21" s="114"/>
      <c r="F21" s="114"/>
      <c r="G21" s="114"/>
      <c r="H21" s="114"/>
      <c r="I21" s="114"/>
      <c r="J21" s="114"/>
      <c r="K21" s="41" t="s">
        <v>154</v>
      </c>
      <c r="L21" s="42">
        <v>304</v>
      </c>
      <c r="M21" s="42">
        <v>110</v>
      </c>
      <c r="N21" s="42">
        <v>284</v>
      </c>
      <c r="O21" s="42">
        <v>591</v>
      </c>
      <c r="P21" s="42">
        <v>22</v>
      </c>
      <c r="Q21" s="42">
        <v>100</v>
      </c>
      <c r="R21" s="42">
        <v>633</v>
      </c>
      <c r="S21" s="42">
        <v>19</v>
      </c>
      <c r="T21" s="103">
        <v>824</v>
      </c>
      <c r="U21" s="103">
        <v>10</v>
      </c>
      <c r="V21" s="103">
        <v>205</v>
      </c>
      <c r="W21" s="103">
        <v>21</v>
      </c>
      <c r="X21" s="103">
        <v>14</v>
      </c>
      <c r="Y21" s="103">
        <v>117</v>
      </c>
      <c r="Z21" s="103">
        <v>445</v>
      </c>
      <c r="AA21" s="103">
        <v>43</v>
      </c>
      <c r="AB21" s="103">
        <v>96</v>
      </c>
      <c r="AC21" s="103">
        <v>124</v>
      </c>
      <c r="AD21" s="103">
        <v>13</v>
      </c>
      <c r="AE21" s="103">
        <v>929</v>
      </c>
      <c r="AF21" s="103">
        <v>270</v>
      </c>
      <c r="AG21" s="103">
        <v>42</v>
      </c>
      <c r="AH21" s="103">
        <v>326</v>
      </c>
      <c r="AI21" s="103">
        <v>547</v>
      </c>
      <c r="AJ21" s="42">
        <f>SUM(L21:AI21)</f>
        <v>6089</v>
      </c>
    </row>
    <row r="22" spans="1:36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00"/>
      <c r="AE22" s="100"/>
      <c r="AF22" s="100"/>
      <c r="AG22" s="100"/>
      <c r="AH22" s="100"/>
      <c r="AI22" s="100"/>
      <c r="AJ22" s="46"/>
    </row>
    <row r="23" spans="1:36" s="7" customFormat="1" ht="12.75">
      <c r="A23" s="6"/>
      <c r="B23" s="115" t="s">
        <v>155</v>
      </c>
      <c r="C23" s="115"/>
      <c r="D23" s="115"/>
      <c r="E23" s="115"/>
      <c r="F23" s="115"/>
      <c r="G23" s="115"/>
      <c r="H23" s="115"/>
      <c r="I23" s="115"/>
      <c r="J23" s="116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</row>
    <row r="24" spans="1:36" s="7" customFormat="1" ht="12.75">
      <c r="A24" s="6"/>
      <c r="B24" s="114" t="s">
        <v>138</v>
      </c>
      <c r="C24" s="114"/>
      <c r="D24" s="114"/>
      <c r="E24" s="114"/>
      <c r="F24" s="114"/>
      <c r="G24" s="114"/>
      <c r="H24" s="114"/>
      <c r="I24" s="114"/>
      <c r="J24" s="114"/>
      <c r="K24" s="41" t="s">
        <v>156</v>
      </c>
      <c r="L24" s="42">
        <v>405</v>
      </c>
      <c r="M24" s="42">
        <v>82</v>
      </c>
      <c r="N24" s="42">
        <v>392</v>
      </c>
      <c r="O24" s="42">
        <v>581</v>
      </c>
      <c r="P24" s="42">
        <v>17</v>
      </c>
      <c r="Q24" s="42">
        <v>227</v>
      </c>
      <c r="R24" s="42">
        <v>653</v>
      </c>
      <c r="S24" s="42">
        <v>36</v>
      </c>
      <c r="T24" s="103">
        <v>502</v>
      </c>
      <c r="U24" s="103">
        <v>22</v>
      </c>
      <c r="V24" s="103">
        <v>367</v>
      </c>
      <c r="W24" s="103">
        <v>93</v>
      </c>
      <c r="X24" s="103">
        <v>92</v>
      </c>
      <c r="Y24" s="103">
        <v>181</v>
      </c>
      <c r="Z24" s="103">
        <v>603</v>
      </c>
      <c r="AA24" s="103">
        <v>63</v>
      </c>
      <c r="AB24" s="103">
        <v>282</v>
      </c>
      <c r="AC24" s="103">
        <v>242</v>
      </c>
      <c r="AD24" s="103">
        <v>210</v>
      </c>
      <c r="AE24" s="103">
        <v>1654</v>
      </c>
      <c r="AF24" s="103">
        <v>526</v>
      </c>
      <c r="AG24" s="103">
        <v>176</v>
      </c>
      <c r="AH24" s="103">
        <v>247</v>
      </c>
      <c r="AI24" s="103">
        <v>190</v>
      </c>
      <c r="AJ24" s="42">
        <f>SUM(L24:AI24)</f>
        <v>7843</v>
      </c>
    </row>
    <row r="25" spans="1:36" s="7" customFormat="1" ht="14.25" customHeight="1">
      <c r="A25" s="6"/>
      <c r="B25" s="114" t="s">
        <v>153</v>
      </c>
      <c r="C25" s="114"/>
      <c r="D25" s="114"/>
      <c r="E25" s="114"/>
      <c r="F25" s="114"/>
      <c r="G25" s="114"/>
      <c r="H25" s="114"/>
      <c r="I25" s="114"/>
      <c r="J25" s="114"/>
      <c r="K25" s="41" t="s">
        <v>157</v>
      </c>
      <c r="L25" s="42">
        <v>637</v>
      </c>
      <c r="M25" s="42">
        <v>140</v>
      </c>
      <c r="N25" s="42">
        <v>659</v>
      </c>
      <c r="O25" s="42">
        <v>1035</v>
      </c>
      <c r="P25" s="42">
        <v>31</v>
      </c>
      <c r="Q25" s="42">
        <v>474</v>
      </c>
      <c r="R25" s="42">
        <v>1296</v>
      </c>
      <c r="S25" s="42">
        <v>83</v>
      </c>
      <c r="T25" s="103">
        <v>879</v>
      </c>
      <c r="U25" s="103">
        <v>47</v>
      </c>
      <c r="V25" s="103">
        <v>539</v>
      </c>
      <c r="W25" s="103">
        <v>134</v>
      </c>
      <c r="X25" s="103">
        <v>181</v>
      </c>
      <c r="Y25" s="103">
        <v>290</v>
      </c>
      <c r="Z25" s="103">
        <v>1212</v>
      </c>
      <c r="AA25" s="103">
        <v>93</v>
      </c>
      <c r="AB25" s="103">
        <v>470</v>
      </c>
      <c r="AC25" s="103">
        <v>435</v>
      </c>
      <c r="AD25" s="103">
        <v>355</v>
      </c>
      <c r="AE25" s="103">
        <v>4534</v>
      </c>
      <c r="AF25" s="103">
        <v>1193</v>
      </c>
      <c r="AG25" s="103">
        <v>427</v>
      </c>
      <c r="AH25" s="103">
        <v>424</v>
      </c>
      <c r="AI25" s="103">
        <v>269</v>
      </c>
      <c r="AJ25" s="42">
        <f>SUM(L25:AI25)</f>
        <v>15837</v>
      </c>
    </row>
    <row r="26" spans="1:36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100"/>
      <c r="AE26" s="100"/>
      <c r="AF26" s="100"/>
      <c r="AG26" s="100"/>
      <c r="AH26" s="100"/>
      <c r="AI26" s="100"/>
      <c r="AJ26" s="46"/>
    </row>
    <row r="27" spans="1:36" ht="12.75">
      <c r="A27" s="5"/>
      <c r="B27" s="115" t="s">
        <v>158</v>
      </c>
      <c r="C27" s="115"/>
      <c r="D27" s="115"/>
      <c r="E27" s="115"/>
      <c r="F27" s="115"/>
      <c r="G27" s="115"/>
      <c r="H27" s="115"/>
      <c r="I27" s="115"/>
      <c r="J27" s="116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</row>
    <row r="28" spans="1:36" ht="12.75">
      <c r="A28" s="5"/>
      <c r="B28" s="114" t="s">
        <v>138</v>
      </c>
      <c r="C28" s="114"/>
      <c r="D28" s="114"/>
      <c r="E28" s="114"/>
      <c r="F28" s="114"/>
      <c r="G28" s="114"/>
      <c r="H28" s="114"/>
      <c r="I28" s="114"/>
      <c r="J28" s="114"/>
      <c r="K28" s="41" t="s">
        <v>159</v>
      </c>
      <c r="L28" s="42">
        <v>13</v>
      </c>
      <c r="M28" s="42">
        <v>9</v>
      </c>
      <c r="N28" s="42">
        <v>24</v>
      </c>
      <c r="O28" s="42">
        <v>9</v>
      </c>
      <c r="P28" s="42">
        <v>0</v>
      </c>
      <c r="Q28" s="42">
        <v>10</v>
      </c>
      <c r="R28" s="42">
        <v>40</v>
      </c>
      <c r="S28" s="42">
        <v>3</v>
      </c>
      <c r="T28" s="103">
        <v>46</v>
      </c>
      <c r="U28" s="103">
        <v>2</v>
      </c>
      <c r="V28" s="103">
        <v>9</v>
      </c>
      <c r="W28" s="103">
        <v>0</v>
      </c>
      <c r="X28" s="103">
        <v>0</v>
      </c>
      <c r="Y28" s="103">
        <v>14</v>
      </c>
      <c r="Z28" s="103">
        <v>9</v>
      </c>
      <c r="AA28" s="103">
        <v>0</v>
      </c>
      <c r="AB28" s="103">
        <v>8</v>
      </c>
      <c r="AC28" s="103">
        <v>4</v>
      </c>
      <c r="AD28" s="103">
        <v>0</v>
      </c>
      <c r="AE28" s="103">
        <v>27</v>
      </c>
      <c r="AF28" s="103">
        <v>2</v>
      </c>
      <c r="AG28" s="103">
        <v>1</v>
      </c>
      <c r="AH28" s="103">
        <v>5</v>
      </c>
      <c r="AI28" s="103">
        <v>10</v>
      </c>
      <c r="AJ28" s="42">
        <f>SUM(L28:AI28)</f>
        <v>245</v>
      </c>
    </row>
    <row r="29" spans="1:36" ht="12.75">
      <c r="A29" s="5"/>
      <c r="B29" s="114" t="s">
        <v>153</v>
      </c>
      <c r="C29" s="114"/>
      <c r="D29" s="114"/>
      <c r="E29" s="114"/>
      <c r="F29" s="114"/>
      <c r="G29" s="114"/>
      <c r="H29" s="114"/>
      <c r="I29" s="114"/>
      <c r="J29" s="114"/>
      <c r="K29" s="41" t="s">
        <v>160</v>
      </c>
      <c r="L29" s="42">
        <v>25</v>
      </c>
      <c r="M29" s="42">
        <v>17</v>
      </c>
      <c r="N29" s="42">
        <v>47</v>
      </c>
      <c r="O29" s="42">
        <v>39</v>
      </c>
      <c r="P29" s="42">
        <v>0</v>
      </c>
      <c r="Q29" s="42">
        <v>19</v>
      </c>
      <c r="R29" s="42">
        <v>81</v>
      </c>
      <c r="S29" s="42">
        <v>3</v>
      </c>
      <c r="T29" s="103">
        <v>106</v>
      </c>
      <c r="U29" s="103">
        <v>4</v>
      </c>
      <c r="V29" s="103">
        <v>16</v>
      </c>
      <c r="W29" s="103">
        <v>0</v>
      </c>
      <c r="X29" s="103">
        <v>0</v>
      </c>
      <c r="Y29" s="103">
        <v>35</v>
      </c>
      <c r="Z29" s="103">
        <v>15</v>
      </c>
      <c r="AA29" s="103">
        <v>0</v>
      </c>
      <c r="AB29" s="103">
        <v>24</v>
      </c>
      <c r="AC29" s="103">
        <v>6</v>
      </c>
      <c r="AD29" s="103">
        <v>0</v>
      </c>
      <c r="AE29" s="103">
        <v>75</v>
      </c>
      <c r="AF29" s="103">
        <v>53</v>
      </c>
      <c r="AG29" s="103">
        <v>5</v>
      </c>
      <c r="AH29" s="103">
        <v>11</v>
      </c>
      <c r="AI29" s="103">
        <v>10</v>
      </c>
      <c r="AJ29" s="42">
        <f>SUM(L29:AI29)</f>
        <v>591</v>
      </c>
    </row>
    <row r="30" spans="1:36" ht="12.75">
      <c r="A30" s="5"/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100"/>
      <c r="AE30" s="100"/>
      <c r="AF30" s="100"/>
      <c r="AG30" s="100"/>
      <c r="AH30" s="100"/>
      <c r="AI30" s="100"/>
      <c r="AJ30" s="46"/>
    </row>
    <row r="31" spans="1:36" ht="12.75">
      <c r="A31" s="5"/>
      <c r="B31" s="115" t="s">
        <v>161</v>
      </c>
      <c r="C31" s="115"/>
      <c r="D31" s="115"/>
      <c r="E31" s="115"/>
      <c r="F31" s="115"/>
      <c r="G31" s="115"/>
      <c r="H31" s="115"/>
      <c r="I31" s="115"/>
      <c r="J31" s="116"/>
      <c r="K31" s="3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</row>
    <row r="32" spans="1:36" ht="12.75">
      <c r="A32" s="5"/>
      <c r="B32" s="114" t="s">
        <v>138</v>
      </c>
      <c r="C32" s="114"/>
      <c r="D32" s="114"/>
      <c r="E32" s="114"/>
      <c r="F32" s="114"/>
      <c r="G32" s="114"/>
      <c r="H32" s="114"/>
      <c r="I32" s="114"/>
      <c r="J32" s="114"/>
      <c r="K32" s="41" t="s">
        <v>162</v>
      </c>
      <c r="L32" s="42">
        <v>13</v>
      </c>
      <c r="M32" s="42">
        <v>3</v>
      </c>
      <c r="N32" s="42">
        <v>35</v>
      </c>
      <c r="O32" s="42">
        <v>145</v>
      </c>
      <c r="P32" s="42">
        <v>4</v>
      </c>
      <c r="Q32" s="42">
        <v>12</v>
      </c>
      <c r="R32" s="42">
        <v>114</v>
      </c>
      <c r="S32" s="42">
        <v>5</v>
      </c>
      <c r="T32" s="103">
        <v>124</v>
      </c>
      <c r="U32" s="103">
        <v>0</v>
      </c>
      <c r="V32" s="103">
        <v>10</v>
      </c>
      <c r="W32" s="103">
        <v>0</v>
      </c>
      <c r="X32" s="103">
        <v>0</v>
      </c>
      <c r="Y32" s="103">
        <v>13</v>
      </c>
      <c r="Z32" s="103">
        <v>250</v>
      </c>
      <c r="AA32" s="103">
        <v>2</v>
      </c>
      <c r="AB32" s="103">
        <v>1</v>
      </c>
      <c r="AC32" s="103">
        <v>14</v>
      </c>
      <c r="AD32" s="103">
        <v>0</v>
      </c>
      <c r="AE32" s="103">
        <v>5</v>
      </c>
      <c r="AF32" s="103">
        <v>6</v>
      </c>
      <c r="AG32" s="103">
        <v>0</v>
      </c>
      <c r="AH32" s="103">
        <v>15</v>
      </c>
      <c r="AI32" s="103">
        <v>105</v>
      </c>
      <c r="AJ32" s="42">
        <f>SUM(L32:AI32)</f>
        <v>876</v>
      </c>
    </row>
    <row r="33" spans="1:36" ht="12.75" customHeight="1">
      <c r="A33" s="5"/>
      <c r="B33" s="114" t="s">
        <v>153</v>
      </c>
      <c r="C33" s="114"/>
      <c r="D33" s="114"/>
      <c r="E33" s="114"/>
      <c r="F33" s="114"/>
      <c r="G33" s="114"/>
      <c r="H33" s="114"/>
      <c r="I33" s="114"/>
      <c r="J33" s="114"/>
      <c r="K33" s="41" t="s">
        <v>163</v>
      </c>
      <c r="L33" s="42">
        <v>33</v>
      </c>
      <c r="M33" s="42">
        <v>12</v>
      </c>
      <c r="N33" s="42">
        <v>95</v>
      </c>
      <c r="O33" s="42">
        <v>601</v>
      </c>
      <c r="P33" s="42">
        <v>34</v>
      </c>
      <c r="Q33" s="42">
        <v>38</v>
      </c>
      <c r="R33" s="42">
        <v>475</v>
      </c>
      <c r="S33" s="42">
        <v>20</v>
      </c>
      <c r="T33" s="103">
        <v>516</v>
      </c>
      <c r="U33" s="103">
        <v>0</v>
      </c>
      <c r="V33" s="103">
        <v>34</v>
      </c>
      <c r="W33" s="103">
        <v>0</v>
      </c>
      <c r="X33" s="103">
        <v>0</v>
      </c>
      <c r="Y33" s="103">
        <v>33</v>
      </c>
      <c r="Z33" s="103">
        <v>945</v>
      </c>
      <c r="AA33" s="103">
        <v>5</v>
      </c>
      <c r="AB33" s="103">
        <v>1</v>
      </c>
      <c r="AC33" s="103">
        <v>42</v>
      </c>
      <c r="AD33" s="103">
        <v>0</v>
      </c>
      <c r="AE33" s="103">
        <v>18</v>
      </c>
      <c r="AF33" s="103">
        <v>23</v>
      </c>
      <c r="AG33" s="103">
        <v>0</v>
      </c>
      <c r="AH33" s="103">
        <v>43</v>
      </c>
      <c r="AI33" s="103">
        <v>384</v>
      </c>
      <c r="AJ33" s="42">
        <f>SUM(L33:AI33)</f>
        <v>3352</v>
      </c>
    </row>
    <row r="34" spans="1:36" ht="12.75">
      <c r="A34" s="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47"/>
      <c r="M34" s="47"/>
      <c r="N34" s="47"/>
      <c r="O34" s="47"/>
      <c r="P34" s="47"/>
      <c r="Q34" s="47"/>
      <c r="R34" s="4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47"/>
      <c r="AE34" s="47"/>
      <c r="AF34" s="47"/>
      <c r="AG34" s="47"/>
      <c r="AH34" s="47"/>
      <c r="AI34" s="47"/>
      <c r="AJ34" s="48"/>
    </row>
    <row r="35" spans="1:36" ht="12.75">
      <c r="A35" s="5"/>
      <c r="B35" s="115" t="s">
        <v>164</v>
      </c>
      <c r="C35" s="115"/>
      <c r="D35" s="115"/>
      <c r="E35" s="115"/>
      <c r="F35" s="115"/>
      <c r="G35" s="115"/>
      <c r="H35" s="115"/>
      <c r="I35" s="115"/>
      <c r="J35" s="116"/>
      <c r="K35" s="38"/>
      <c r="L35" s="47"/>
      <c r="M35" s="47"/>
      <c r="N35" s="47"/>
      <c r="O35" s="47"/>
      <c r="P35" s="47"/>
      <c r="Q35" s="47"/>
      <c r="R35" s="4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47"/>
      <c r="AE35" s="47"/>
      <c r="AF35" s="47"/>
      <c r="AG35" s="47"/>
      <c r="AH35" s="47"/>
      <c r="AI35" s="47"/>
      <c r="AJ35" s="48"/>
    </row>
    <row r="36" spans="1:36" ht="12.75">
      <c r="A36" s="5"/>
      <c r="B36" s="114" t="s">
        <v>138</v>
      </c>
      <c r="C36" s="114"/>
      <c r="D36" s="114"/>
      <c r="E36" s="114"/>
      <c r="F36" s="114"/>
      <c r="G36" s="114"/>
      <c r="H36" s="114"/>
      <c r="I36" s="114"/>
      <c r="J36" s="114"/>
      <c r="K36" s="41" t="s">
        <v>165</v>
      </c>
      <c r="L36" s="42">
        <v>27</v>
      </c>
      <c r="M36" s="42">
        <v>6</v>
      </c>
      <c r="N36" s="42">
        <v>0</v>
      </c>
      <c r="O36" s="42">
        <v>7</v>
      </c>
      <c r="P36" s="42">
        <v>0</v>
      </c>
      <c r="Q36" s="42">
        <v>1</v>
      </c>
      <c r="R36" s="42">
        <v>226</v>
      </c>
      <c r="S36" s="42">
        <v>0</v>
      </c>
      <c r="T36" s="103">
        <v>11</v>
      </c>
      <c r="U36" s="103">
        <v>0</v>
      </c>
      <c r="V36" s="103">
        <v>2</v>
      </c>
      <c r="W36" s="103">
        <v>0</v>
      </c>
      <c r="X36" s="103">
        <v>1</v>
      </c>
      <c r="Y36" s="103">
        <v>16</v>
      </c>
      <c r="Z36" s="103">
        <v>17</v>
      </c>
      <c r="AA36" s="103">
        <v>1</v>
      </c>
      <c r="AB36" s="103">
        <v>2</v>
      </c>
      <c r="AC36" s="103">
        <v>5</v>
      </c>
      <c r="AD36" s="103">
        <v>0</v>
      </c>
      <c r="AE36" s="103">
        <v>0</v>
      </c>
      <c r="AF36" s="103">
        <v>0</v>
      </c>
      <c r="AG36" s="103">
        <v>1</v>
      </c>
      <c r="AH36" s="103">
        <v>1</v>
      </c>
      <c r="AI36" s="103">
        <v>6</v>
      </c>
      <c r="AJ36" s="42">
        <f>SUM(L36:AI36)</f>
        <v>330</v>
      </c>
    </row>
    <row r="37" spans="1:36" ht="12.75" customHeight="1">
      <c r="A37" s="5"/>
      <c r="B37" s="114" t="s">
        <v>153</v>
      </c>
      <c r="C37" s="114"/>
      <c r="D37" s="114"/>
      <c r="E37" s="114"/>
      <c r="F37" s="114"/>
      <c r="G37" s="114"/>
      <c r="H37" s="114"/>
      <c r="I37" s="114"/>
      <c r="J37" s="114"/>
      <c r="K37" s="41" t="s">
        <v>166</v>
      </c>
      <c r="L37" s="42">
        <v>27</v>
      </c>
      <c r="M37" s="42">
        <v>10</v>
      </c>
      <c r="N37" s="42">
        <v>0</v>
      </c>
      <c r="O37" s="42">
        <v>10</v>
      </c>
      <c r="P37" s="42">
        <v>0</v>
      </c>
      <c r="Q37" s="42">
        <v>1</v>
      </c>
      <c r="R37" s="42">
        <v>293</v>
      </c>
      <c r="S37" s="42">
        <v>0</v>
      </c>
      <c r="T37" s="103">
        <v>11</v>
      </c>
      <c r="U37" s="103">
        <v>0</v>
      </c>
      <c r="V37" s="103">
        <v>2</v>
      </c>
      <c r="W37" s="103">
        <v>0</v>
      </c>
      <c r="X37" s="103">
        <v>1</v>
      </c>
      <c r="Y37" s="103">
        <v>19</v>
      </c>
      <c r="Z37" s="103">
        <v>25</v>
      </c>
      <c r="AA37" s="103">
        <v>1</v>
      </c>
      <c r="AB37" s="103">
        <v>10</v>
      </c>
      <c r="AC37" s="103">
        <v>6</v>
      </c>
      <c r="AD37" s="103">
        <v>0</v>
      </c>
      <c r="AE37" s="103">
        <v>0</v>
      </c>
      <c r="AF37" s="103">
        <v>0</v>
      </c>
      <c r="AG37" s="103">
        <v>3</v>
      </c>
      <c r="AH37" s="103">
        <v>1</v>
      </c>
      <c r="AI37" s="103">
        <v>8</v>
      </c>
      <c r="AJ37" s="42">
        <f>SUM(L37:AI37)</f>
        <v>428</v>
      </c>
    </row>
    <row r="38" spans="1:36" ht="12.75" customHeight="1">
      <c r="A38" s="5"/>
      <c r="B38" s="52"/>
      <c r="C38" s="96"/>
      <c r="D38" s="96"/>
      <c r="E38" s="96"/>
      <c r="F38" s="96"/>
      <c r="G38" s="96"/>
      <c r="H38" s="96"/>
      <c r="I38" s="96"/>
      <c r="J38" s="97"/>
      <c r="K38" s="52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</row>
    <row r="39" spans="1:36" ht="12.75">
      <c r="A39" s="5"/>
      <c r="B39" s="115" t="s">
        <v>167</v>
      </c>
      <c r="C39" s="115"/>
      <c r="D39" s="115"/>
      <c r="E39" s="115"/>
      <c r="F39" s="115"/>
      <c r="G39" s="115"/>
      <c r="H39" s="115"/>
      <c r="I39" s="115"/>
      <c r="J39" s="116"/>
      <c r="K39" s="3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</row>
    <row r="40" spans="1:36" ht="12.75">
      <c r="A40" s="5"/>
      <c r="B40" s="114" t="s">
        <v>138</v>
      </c>
      <c r="C40" s="114"/>
      <c r="D40" s="114"/>
      <c r="E40" s="114"/>
      <c r="F40" s="114"/>
      <c r="G40" s="114"/>
      <c r="H40" s="114"/>
      <c r="I40" s="114"/>
      <c r="J40" s="114"/>
      <c r="K40" s="41" t="s">
        <v>168</v>
      </c>
      <c r="L40" s="42">
        <v>110</v>
      </c>
      <c r="M40" s="42">
        <v>41</v>
      </c>
      <c r="N40" s="42">
        <v>139</v>
      </c>
      <c r="O40" s="42">
        <v>49</v>
      </c>
      <c r="P40" s="42">
        <v>3</v>
      </c>
      <c r="Q40" s="42">
        <v>39</v>
      </c>
      <c r="R40" s="42">
        <v>49</v>
      </c>
      <c r="S40" s="42">
        <v>12</v>
      </c>
      <c r="T40" s="103">
        <v>200</v>
      </c>
      <c r="U40" s="103">
        <v>28</v>
      </c>
      <c r="V40" s="103">
        <v>52</v>
      </c>
      <c r="W40" s="103">
        <v>6</v>
      </c>
      <c r="X40" s="103">
        <v>11</v>
      </c>
      <c r="Y40" s="103">
        <v>82</v>
      </c>
      <c r="Z40" s="103">
        <v>58</v>
      </c>
      <c r="AA40" s="103">
        <v>47</v>
      </c>
      <c r="AB40" s="103">
        <v>126</v>
      </c>
      <c r="AC40" s="103">
        <v>11</v>
      </c>
      <c r="AD40" s="103">
        <v>64</v>
      </c>
      <c r="AE40" s="103">
        <v>233</v>
      </c>
      <c r="AF40" s="103">
        <v>45</v>
      </c>
      <c r="AG40" s="103">
        <v>29</v>
      </c>
      <c r="AH40" s="103">
        <v>98</v>
      </c>
      <c r="AI40" s="103">
        <v>26</v>
      </c>
      <c r="AJ40" s="42">
        <f>SUM(L40:AI40)</f>
        <v>1558</v>
      </c>
    </row>
    <row r="41" spans="1:36" ht="12.75">
      <c r="A41" s="5"/>
      <c r="B41" s="114" t="s">
        <v>153</v>
      </c>
      <c r="C41" s="114"/>
      <c r="D41" s="114"/>
      <c r="E41" s="114"/>
      <c r="F41" s="114"/>
      <c r="G41" s="114"/>
      <c r="H41" s="114"/>
      <c r="I41" s="114"/>
      <c r="J41" s="114"/>
      <c r="K41" s="41" t="s">
        <v>169</v>
      </c>
      <c r="L41" s="42">
        <v>360</v>
      </c>
      <c r="M41" s="42">
        <v>129</v>
      </c>
      <c r="N41" s="42">
        <v>362</v>
      </c>
      <c r="O41" s="42">
        <v>155</v>
      </c>
      <c r="P41" s="42">
        <v>5</v>
      </c>
      <c r="Q41" s="42">
        <v>120</v>
      </c>
      <c r="R41" s="42">
        <v>83</v>
      </c>
      <c r="S41" s="42">
        <v>22</v>
      </c>
      <c r="T41" s="103">
        <v>675</v>
      </c>
      <c r="U41" s="103">
        <v>84</v>
      </c>
      <c r="V41" s="103">
        <v>155</v>
      </c>
      <c r="W41" s="103">
        <v>22</v>
      </c>
      <c r="X41" s="103">
        <v>40</v>
      </c>
      <c r="Y41" s="103">
        <v>252</v>
      </c>
      <c r="Z41" s="103">
        <v>231</v>
      </c>
      <c r="AA41" s="103">
        <v>174</v>
      </c>
      <c r="AB41" s="103">
        <v>476</v>
      </c>
      <c r="AC41" s="103">
        <v>33</v>
      </c>
      <c r="AD41" s="103">
        <v>286</v>
      </c>
      <c r="AE41" s="103">
        <v>697</v>
      </c>
      <c r="AF41" s="103">
        <v>154</v>
      </c>
      <c r="AG41" s="103">
        <v>89</v>
      </c>
      <c r="AH41" s="103">
        <v>368</v>
      </c>
      <c r="AI41" s="103">
        <v>127</v>
      </c>
      <c r="AJ41" s="42">
        <f>SUM(L41:AI41)</f>
        <v>5099</v>
      </c>
    </row>
    <row r="42" spans="1:36" ht="12.75">
      <c r="A42" s="5"/>
      <c r="B42" s="52"/>
      <c r="C42" s="96"/>
      <c r="D42" s="96"/>
      <c r="E42" s="96"/>
      <c r="F42" s="96"/>
      <c r="G42" s="96"/>
      <c r="H42" s="96"/>
      <c r="I42" s="96"/>
      <c r="J42" s="97"/>
      <c r="K42" s="52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</row>
    <row r="43" spans="1:36" ht="13.5" customHeight="1">
      <c r="A43" s="5"/>
      <c r="B43" s="122" t="s">
        <v>135</v>
      </c>
      <c r="C43" s="123"/>
      <c r="D43" s="123"/>
      <c r="E43" s="123"/>
      <c r="F43" s="123"/>
      <c r="G43" s="123"/>
      <c r="H43" s="123"/>
      <c r="I43" s="123"/>
      <c r="J43" s="124"/>
      <c r="K43" s="52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</row>
    <row r="44" spans="1:36" ht="12.75" customHeight="1">
      <c r="A44" s="5"/>
      <c r="B44" s="119" t="s">
        <v>170</v>
      </c>
      <c r="C44" s="120"/>
      <c r="D44" s="120"/>
      <c r="E44" s="120"/>
      <c r="F44" s="120"/>
      <c r="G44" s="120"/>
      <c r="H44" s="120"/>
      <c r="I44" s="120"/>
      <c r="J44" s="121"/>
      <c r="K44" s="41" t="s">
        <v>171</v>
      </c>
      <c r="L44" s="42">
        <f aca="true" t="shared" si="0" ref="L44:S45">SUM(L20+L24+L28+L32+L36+L40)</f>
        <v>765</v>
      </c>
      <c r="M44" s="42">
        <f t="shared" si="0"/>
        <v>191</v>
      </c>
      <c r="N44" s="42">
        <f t="shared" si="0"/>
        <v>776</v>
      </c>
      <c r="O44" s="42">
        <f t="shared" si="0"/>
        <v>1019</v>
      </c>
      <c r="P44" s="42">
        <f t="shared" si="0"/>
        <v>33</v>
      </c>
      <c r="Q44" s="42">
        <f t="shared" si="0"/>
        <v>349</v>
      </c>
      <c r="R44" s="42">
        <f t="shared" si="0"/>
        <v>1446</v>
      </c>
      <c r="S44" s="42">
        <f t="shared" si="0"/>
        <v>68</v>
      </c>
      <c r="T44" s="42">
        <f aca="true" t="shared" si="1" ref="T44:AJ44">SUM(T20+T24+T28+T32+T36+T40)</f>
        <v>1354</v>
      </c>
      <c r="U44" s="42">
        <f t="shared" si="1"/>
        <v>58</v>
      </c>
      <c r="V44" s="42">
        <f t="shared" si="1"/>
        <v>611</v>
      </c>
      <c r="W44" s="42">
        <f t="shared" si="1"/>
        <v>113</v>
      </c>
      <c r="X44" s="42">
        <f t="shared" si="1"/>
        <v>113</v>
      </c>
      <c r="Y44" s="42">
        <f t="shared" si="1"/>
        <v>376</v>
      </c>
      <c r="Z44" s="42">
        <f t="shared" si="1"/>
        <v>1246</v>
      </c>
      <c r="AA44" s="42">
        <f t="shared" si="1"/>
        <v>128</v>
      </c>
      <c r="AB44" s="42">
        <f t="shared" si="1"/>
        <v>462</v>
      </c>
      <c r="AC44" s="42">
        <f t="shared" si="1"/>
        <v>367</v>
      </c>
      <c r="AD44" s="42">
        <f t="shared" si="1"/>
        <v>277</v>
      </c>
      <c r="AE44" s="42">
        <f t="shared" si="1"/>
        <v>2066</v>
      </c>
      <c r="AF44" s="42">
        <f t="shared" si="1"/>
        <v>623</v>
      </c>
      <c r="AG44" s="42">
        <f t="shared" si="1"/>
        <v>216</v>
      </c>
      <c r="AH44" s="42">
        <f t="shared" si="1"/>
        <v>560</v>
      </c>
      <c r="AI44" s="42">
        <f t="shared" si="1"/>
        <v>593</v>
      </c>
      <c r="AJ44" s="42">
        <f t="shared" si="1"/>
        <v>13810</v>
      </c>
    </row>
    <row r="45" spans="1:36" ht="13.5" customHeight="1">
      <c r="A45" s="5"/>
      <c r="B45" s="119" t="s">
        <v>172</v>
      </c>
      <c r="C45" s="120"/>
      <c r="D45" s="120"/>
      <c r="E45" s="120"/>
      <c r="F45" s="120"/>
      <c r="G45" s="120"/>
      <c r="H45" s="120"/>
      <c r="I45" s="120"/>
      <c r="J45" s="121"/>
      <c r="K45" s="41" t="s">
        <v>173</v>
      </c>
      <c r="L45" s="42">
        <f t="shared" si="0"/>
        <v>1386</v>
      </c>
      <c r="M45" s="42">
        <f t="shared" si="0"/>
        <v>418</v>
      </c>
      <c r="N45" s="42">
        <f t="shared" si="0"/>
        <v>1447</v>
      </c>
      <c r="O45" s="42">
        <f t="shared" si="0"/>
        <v>2431</v>
      </c>
      <c r="P45" s="42">
        <f t="shared" si="0"/>
        <v>92</v>
      </c>
      <c r="Q45" s="42">
        <f t="shared" si="0"/>
        <v>752</v>
      </c>
      <c r="R45" s="42">
        <f t="shared" si="0"/>
        <v>2861</v>
      </c>
      <c r="S45" s="42">
        <f t="shared" si="0"/>
        <v>147</v>
      </c>
      <c r="T45" s="42">
        <f aca="true" t="shared" si="2" ref="T45:AJ45">SUM(T21+T25+T29+T33+T37+T41)</f>
        <v>3011</v>
      </c>
      <c r="U45" s="42">
        <f t="shared" si="2"/>
        <v>145</v>
      </c>
      <c r="V45" s="42">
        <f t="shared" si="2"/>
        <v>951</v>
      </c>
      <c r="W45" s="42">
        <f t="shared" si="2"/>
        <v>177</v>
      </c>
      <c r="X45" s="42">
        <f t="shared" si="2"/>
        <v>236</v>
      </c>
      <c r="Y45" s="42">
        <f t="shared" si="2"/>
        <v>746</v>
      </c>
      <c r="Z45" s="42">
        <f t="shared" si="2"/>
        <v>2873</v>
      </c>
      <c r="AA45" s="42">
        <f t="shared" si="2"/>
        <v>316</v>
      </c>
      <c r="AB45" s="42">
        <f t="shared" si="2"/>
        <v>1077</v>
      </c>
      <c r="AC45" s="42">
        <f t="shared" si="2"/>
        <v>646</v>
      </c>
      <c r="AD45" s="42">
        <f t="shared" si="2"/>
        <v>654</v>
      </c>
      <c r="AE45" s="42">
        <f t="shared" si="2"/>
        <v>6253</v>
      </c>
      <c r="AF45" s="42">
        <f t="shared" si="2"/>
        <v>1693</v>
      </c>
      <c r="AG45" s="42">
        <f t="shared" si="2"/>
        <v>566</v>
      </c>
      <c r="AH45" s="42">
        <f t="shared" si="2"/>
        <v>1173</v>
      </c>
      <c r="AI45" s="42">
        <f t="shared" si="2"/>
        <v>1345</v>
      </c>
      <c r="AJ45" s="42">
        <f t="shared" si="2"/>
        <v>31396</v>
      </c>
    </row>
    <row r="46" spans="31:36" ht="12.75">
      <c r="AE46" s="12"/>
      <c r="AF46" s="12"/>
      <c r="AG46" s="12"/>
      <c r="AH46" s="12"/>
      <c r="AI46" s="12"/>
      <c r="AJ46" s="12"/>
    </row>
    <row r="47" spans="1:36" ht="12.75" customHeight="1">
      <c r="A47" s="5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2"/>
      <c r="AF47" s="32"/>
      <c r="AG47" s="32"/>
      <c r="AH47" s="32"/>
      <c r="AI47" s="32"/>
      <c r="AJ47" s="32"/>
    </row>
    <row r="48" spans="1:36" ht="12.75" customHeigh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32"/>
      <c r="AF48" s="32"/>
      <c r="AG48" s="32"/>
      <c r="AH48" s="32"/>
      <c r="AI48" s="32"/>
      <c r="AJ48" s="32"/>
    </row>
    <row r="49" spans="1:36" ht="12.75" customHeight="1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5"/>
      <c r="AF49" s="15"/>
      <c r="AG49" s="15"/>
      <c r="AH49" s="15"/>
      <c r="AI49" s="15"/>
      <c r="AJ49" s="15"/>
    </row>
    <row r="50" spans="1:3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5"/>
      <c r="AF50" s="15"/>
      <c r="AG50" s="15"/>
      <c r="AH50" s="15"/>
      <c r="AI50" s="15"/>
      <c r="AJ50" s="15"/>
    </row>
    <row r="51" spans="1:3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  <c r="AF51" s="15"/>
      <c r="AG51" s="15"/>
      <c r="AH51" s="15"/>
      <c r="AI51" s="15"/>
      <c r="AJ51" s="15"/>
    </row>
    <row r="52" spans="1:3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  <c r="AF52" s="15"/>
      <c r="AG52" s="15"/>
      <c r="AH52" s="15"/>
      <c r="AI52" s="15"/>
      <c r="AJ52" s="15"/>
    </row>
    <row r="53" spans="1:3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"/>
      <c r="AF53" s="15"/>
      <c r="AG53" s="15"/>
      <c r="AH53" s="15"/>
      <c r="AI53" s="15"/>
      <c r="AJ53" s="15"/>
    </row>
    <row r="54" spans="1:3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"/>
      <c r="AF54" s="15"/>
      <c r="AG54" s="15"/>
      <c r="AH54" s="15"/>
      <c r="AI54" s="15"/>
      <c r="AJ54" s="15"/>
    </row>
    <row r="55" spans="1:36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5"/>
      <c r="AF55" s="15"/>
      <c r="AG55" s="15"/>
      <c r="AH55" s="15"/>
      <c r="AI55" s="15"/>
      <c r="AJ55" s="15"/>
    </row>
    <row r="56" spans="1:36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5"/>
      <c r="AF56" s="15"/>
      <c r="AG56" s="15"/>
      <c r="AH56" s="15"/>
      <c r="AI56" s="15"/>
      <c r="AJ56" s="15"/>
    </row>
    <row r="57" spans="1:36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5"/>
      <c r="AF57" s="15"/>
      <c r="AG57" s="15"/>
      <c r="AH57" s="15"/>
      <c r="AI57" s="15"/>
      <c r="AJ57" s="15"/>
    </row>
    <row r="58" spans="1:36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5"/>
      <c r="AF58" s="15"/>
      <c r="AG58" s="15"/>
      <c r="AH58" s="15"/>
      <c r="AI58" s="15"/>
      <c r="AJ58" s="15"/>
    </row>
    <row r="59" spans="1:36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5"/>
      <c r="AF59" s="15"/>
      <c r="AG59" s="15"/>
      <c r="AH59" s="15"/>
      <c r="AI59" s="15"/>
      <c r="AJ59" s="15"/>
    </row>
    <row r="60" spans="1:36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5"/>
      <c r="AF60" s="15"/>
      <c r="AG60" s="15"/>
      <c r="AH60" s="15"/>
      <c r="AI60" s="15"/>
      <c r="AJ60" s="15"/>
    </row>
    <row r="61" spans="1:36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5"/>
      <c r="AF61" s="15"/>
      <c r="AG61" s="15"/>
      <c r="AH61" s="15"/>
      <c r="AI61" s="15"/>
      <c r="AJ61" s="15"/>
    </row>
    <row r="62" spans="1:36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5"/>
      <c r="AF62" s="15"/>
      <c r="AG62" s="15"/>
      <c r="AH62" s="15"/>
      <c r="AI62" s="15"/>
      <c r="AJ62" s="15"/>
    </row>
    <row r="63" spans="1:36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5"/>
      <c r="AF63" s="15"/>
      <c r="AG63" s="15"/>
      <c r="AH63" s="15"/>
      <c r="AI63" s="15"/>
      <c r="AJ63" s="15"/>
    </row>
    <row r="64" spans="1:36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5"/>
      <c r="AF64" s="15"/>
      <c r="AG64" s="15"/>
      <c r="AH64" s="15"/>
      <c r="AI64" s="15"/>
      <c r="AJ64" s="15"/>
    </row>
    <row r="65" spans="1:36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5"/>
      <c r="AF65" s="15"/>
      <c r="AG65" s="15"/>
      <c r="AH65" s="15"/>
      <c r="AI65" s="15"/>
      <c r="AJ65" s="15"/>
    </row>
    <row r="66" spans="1:36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5"/>
      <c r="AF66" s="15"/>
      <c r="AG66" s="15"/>
      <c r="AH66" s="15"/>
      <c r="AI66" s="15"/>
      <c r="AJ66" s="15"/>
    </row>
    <row r="67" spans="1:3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</sheetData>
  <mergeCells count="28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24:J24"/>
    <mergeCell ref="B25:J25"/>
    <mergeCell ref="B27:J27"/>
    <mergeCell ref="B28:J28"/>
    <mergeCell ref="B29:J29"/>
    <mergeCell ref="B31:J31"/>
    <mergeCell ref="B32:J32"/>
    <mergeCell ref="B33:J33"/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</mergeCells>
  <printOptions/>
  <pageMargins left="0.7874015748031497" right="0.7874015748031497" top="0.984251968503937" bottom="0.984251968503937" header="0" footer="0"/>
  <pageSetup horizontalDpi="600" verticalDpi="600" orientation="landscape" paperSize="124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1"/>
  <sheetViews>
    <sheetView tabSelected="1" view="pageBreakPreview" zoomScale="40" zoomScaleSheetLayoutView="40" workbookViewId="0" topLeftCell="A1">
      <selection activeCell="W38" sqref="W38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3" width="13.57421875" style="0" customWidth="1"/>
    <col min="14" max="14" width="16.421875" style="0" customWidth="1"/>
    <col min="15" max="15" width="14.8515625" style="0" customWidth="1"/>
    <col min="16" max="22" width="12.00390625" style="0" customWidth="1"/>
    <col min="23" max="23" width="13.57421875" style="0" customWidth="1"/>
    <col min="24" max="29" width="12.00390625" style="0" customWidth="1"/>
    <col min="30" max="30" width="12.421875" style="0" customWidth="1"/>
    <col min="31" max="36" width="12.00390625" style="0" customWidth="1"/>
    <col min="37" max="16384" width="2.7109375" style="0" customWidth="1"/>
  </cols>
  <sheetData>
    <row r="1" spans="1:16" s="3" customFormat="1" ht="12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12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12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="3" customFormat="1" ht="12"/>
    <row r="6" spans="1:30" s="3" customFormat="1" ht="12.75" customHeight="1">
      <c r="A6" s="111" t="s">
        <v>4</v>
      </c>
      <c r="B6" s="112"/>
      <c r="C6" s="112"/>
      <c r="D6" s="112"/>
      <c r="E6" s="113"/>
      <c r="F6" s="18"/>
      <c r="G6" s="19"/>
      <c r="H6" s="19"/>
      <c r="I6" s="20"/>
      <c r="J6" s="57" t="s">
        <v>248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3" customFormat="1" ht="12">
      <c r="A8" s="20" t="s">
        <v>72</v>
      </c>
      <c r="B8" s="58" t="s">
        <v>5</v>
      </c>
      <c r="C8" s="59"/>
      <c r="D8" s="59"/>
      <c r="E8" s="59"/>
      <c r="F8" s="59"/>
      <c r="G8" s="59"/>
      <c r="H8" s="59"/>
      <c r="I8" s="59"/>
      <c r="J8" s="59" t="s">
        <v>174</v>
      </c>
      <c r="K8" s="59"/>
      <c r="L8" s="59"/>
      <c r="M8" s="59"/>
      <c r="N8" s="59"/>
      <c r="O8" s="59"/>
      <c r="P8" s="59"/>
      <c r="Q8" s="6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23" customFormat="1" ht="12">
      <c r="A9" s="22"/>
      <c r="B9" s="61" t="s">
        <v>123</v>
      </c>
      <c r="C9" s="62"/>
      <c r="D9" s="62"/>
      <c r="E9" s="62"/>
      <c r="F9" s="62"/>
      <c r="G9" s="62"/>
      <c r="H9" s="62"/>
      <c r="I9" s="62"/>
      <c r="J9" s="62" t="s">
        <v>135</v>
      </c>
      <c r="K9" s="62"/>
      <c r="L9" s="62"/>
      <c r="M9" s="62"/>
      <c r="N9" s="62"/>
      <c r="O9" s="62"/>
      <c r="P9" s="62"/>
      <c r="Q9" s="6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3" customFormat="1" ht="12">
      <c r="A10" s="20"/>
      <c r="B10" s="64" t="s">
        <v>6</v>
      </c>
      <c r="C10" s="65"/>
      <c r="D10" s="65"/>
      <c r="E10" s="65"/>
      <c r="F10" s="65"/>
      <c r="G10" s="65"/>
      <c r="H10" s="65"/>
      <c r="I10" s="65"/>
      <c r="J10" s="65" t="s">
        <v>245</v>
      </c>
      <c r="K10" s="65"/>
      <c r="L10" s="65"/>
      <c r="M10" s="65"/>
      <c r="N10" s="65"/>
      <c r="O10" s="65"/>
      <c r="P10" s="65"/>
      <c r="Q10" s="6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>
      <c r="A11" s="20"/>
      <c r="B11" s="64" t="s">
        <v>125</v>
      </c>
      <c r="C11" s="65"/>
      <c r="D11" s="65"/>
      <c r="E11" s="65"/>
      <c r="F11" s="65"/>
      <c r="G11" s="65"/>
      <c r="H11" s="65"/>
      <c r="I11" s="65"/>
      <c r="J11" s="106" t="s">
        <v>126</v>
      </c>
      <c r="K11" s="106"/>
      <c r="L11" s="106"/>
      <c r="M11" s="65"/>
      <c r="N11" s="65"/>
      <c r="O11" s="65"/>
      <c r="P11" s="65"/>
      <c r="Q11" s="6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>
      <c r="A12" s="20"/>
      <c r="B12" s="64" t="s">
        <v>7</v>
      </c>
      <c r="C12" s="65"/>
      <c r="D12" s="65"/>
      <c r="E12" s="65"/>
      <c r="F12" s="65"/>
      <c r="G12" s="65"/>
      <c r="H12" s="65"/>
      <c r="I12" s="65"/>
      <c r="J12" s="65" t="s">
        <v>175</v>
      </c>
      <c r="K12" s="65"/>
      <c r="L12" s="65"/>
      <c r="M12" s="65"/>
      <c r="N12" s="65"/>
      <c r="O12" s="65"/>
      <c r="P12" s="65"/>
      <c r="Q12" s="66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>
      <c r="A13" s="20"/>
      <c r="B13" s="67" t="s">
        <v>8</v>
      </c>
      <c r="C13" s="68"/>
      <c r="D13" s="68"/>
      <c r="E13" s="68"/>
      <c r="F13" s="68"/>
      <c r="G13" s="68"/>
      <c r="H13" s="68"/>
      <c r="I13" s="68"/>
      <c r="J13" s="68" t="s">
        <v>128</v>
      </c>
      <c r="K13" s="68"/>
      <c r="L13" s="68"/>
      <c r="M13" s="68"/>
      <c r="N13" s="68"/>
      <c r="O13" s="68"/>
      <c r="P13" s="68"/>
      <c r="Q13" s="6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4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7" ht="3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6" t="s">
        <v>194</v>
      </c>
      <c r="M16" s="56" t="s">
        <v>195</v>
      </c>
      <c r="N16" s="56" t="s">
        <v>196</v>
      </c>
      <c r="O16" s="56" t="s">
        <v>197</v>
      </c>
      <c r="P16" s="56" t="s">
        <v>198</v>
      </c>
      <c r="Q16" s="56" t="s">
        <v>199</v>
      </c>
      <c r="R16" s="56" t="s">
        <v>200</v>
      </c>
      <c r="S16" s="56" t="s">
        <v>201</v>
      </c>
      <c r="T16" s="56" t="s">
        <v>202</v>
      </c>
      <c r="U16" s="56" t="s">
        <v>253</v>
      </c>
      <c r="V16" s="56" t="s">
        <v>204</v>
      </c>
      <c r="W16" s="56" t="s">
        <v>252</v>
      </c>
      <c r="X16" s="56" t="s">
        <v>251</v>
      </c>
      <c r="Y16" s="56" t="s">
        <v>207</v>
      </c>
      <c r="Z16" s="56" t="s">
        <v>208</v>
      </c>
      <c r="AA16" s="56" t="s">
        <v>209</v>
      </c>
      <c r="AB16" s="56" t="s">
        <v>210</v>
      </c>
      <c r="AC16" s="56" t="s">
        <v>211</v>
      </c>
      <c r="AD16" s="56" t="s">
        <v>250</v>
      </c>
      <c r="AE16" s="56" t="s">
        <v>213</v>
      </c>
      <c r="AF16" s="56" t="s">
        <v>214</v>
      </c>
      <c r="AG16" s="56" t="s">
        <v>215</v>
      </c>
      <c r="AH16" s="56" t="s">
        <v>216</v>
      </c>
      <c r="AI16" s="56" t="s">
        <v>217</v>
      </c>
      <c r="AJ16" s="56" t="s">
        <v>218</v>
      </c>
      <c r="AK16" s="12"/>
    </row>
    <row r="17" spans="2:37" ht="12.75" customHeight="1">
      <c r="B17" s="107" t="s">
        <v>9</v>
      </c>
      <c r="C17" s="108"/>
      <c r="D17" s="108"/>
      <c r="E17" s="108"/>
      <c r="F17" s="108"/>
      <c r="G17" s="108"/>
      <c r="H17" s="108"/>
      <c r="I17" s="108"/>
      <c r="J17" s="108"/>
      <c r="K17" s="109"/>
      <c r="L17" s="104" t="s">
        <v>219</v>
      </c>
      <c r="M17" s="104" t="s">
        <v>220</v>
      </c>
      <c r="N17" s="104" t="s">
        <v>221</v>
      </c>
      <c r="O17" s="104" t="s">
        <v>222</v>
      </c>
      <c r="P17" s="104" t="s">
        <v>223</v>
      </c>
      <c r="Q17" s="104" t="s">
        <v>224</v>
      </c>
      <c r="R17" s="104" t="s">
        <v>225</v>
      </c>
      <c r="S17" s="104" t="s">
        <v>226</v>
      </c>
      <c r="T17" s="104" t="s">
        <v>227</v>
      </c>
      <c r="U17" s="104" t="s">
        <v>228</v>
      </c>
      <c r="V17" s="104" t="s">
        <v>229</v>
      </c>
      <c r="W17" s="104" t="s">
        <v>230</v>
      </c>
      <c r="X17" s="104" t="s">
        <v>231</v>
      </c>
      <c r="Y17" s="104" t="s">
        <v>232</v>
      </c>
      <c r="Z17" s="104" t="s">
        <v>233</v>
      </c>
      <c r="AA17" s="104" t="s">
        <v>234</v>
      </c>
      <c r="AB17" s="104" t="s">
        <v>235</v>
      </c>
      <c r="AC17" s="104" t="s">
        <v>236</v>
      </c>
      <c r="AD17" s="104" t="s">
        <v>237</v>
      </c>
      <c r="AE17" s="104" t="s">
        <v>238</v>
      </c>
      <c r="AF17" s="104" t="s">
        <v>239</v>
      </c>
      <c r="AG17" s="104" t="s">
        <v>240</v>
      </c>
      <c r="AH17" s="104" t="s">
        <v>241</v>
      </c>
      <c r="AI17" s="104" t="s">
        <v>242</v>
      </c>
      <c r="AJ17" s="104" t="s">
        <v>243</v>
      </c>
      <c r="AK17" s="12"/>
    </row>
    <row r="18" spans="1:37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6"/>
      <c r="AE18" s="31"/>
      <c r="AF18" s="31"/>
      <c r="AG18" s="31"/>
      <c r="AH18" s="31"/>
      <c r="AI18" s="31"/>
      <c r="AJ18" s="31"/>
      <c r="AK18" s="12"/>
    </row>
    <row r="19" spans="1:37" ht="12.75" customHeight="1">
      <c r="A19" s="5"/>
      <c r="B19" s="115" t="s">
        <v>176</v>
      </c>
      <c r="C19" s="115"/>
      <c r="D19" s="115"/>
      <c r="E19" s="115"/>
      <c r="F19" s="115"/>
      <c r="G19" s="115"/>
      <c r="H19" s="115"/>
      <c r="I19" s="115"/>
      <c r="J19" s="116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2"/>
    </row>
    <row r="20" spans="1:37" s="7" customFormat="1" ht="12.75">
      <c r="A20" s="6"/>
      <c r="B20" s="114" t="s">
        <v>138</v>
      </c>
      <c r="C20" s="114"/>
      <c r="D20" s="114"/>
      <c r="E20" s="114"/>
      <c r="F20" s="114"/>
      <c r="G20" s="114"/>
      <c r="H20" s="114"/>
      <c r="I20" s="114"/>
      <c r="J20" s="114"/>
      <c r="K20" s="41" t="s">
        <v>177</v>
      </c>
      <c r="L20" s="42">
        <v>27</v>
      </c>
      <c r="M20" s="42">
        <v>14</v>
      </c>
      <c r="N20" s="42">
        <v>45</v>
      </c>
      <c r="O20" s="42">
        <v>54</v>
      </c>
      <c r="P20" s="42">
        <v>1</v>
      </c>
      <c r="Q20" s="42">
        <v>12</v>
      </c>
      <c r="R20" s="42">
        <v>48</v>
      </c>
      <c r="S20" s="42"/>
      <c r="T20" s="42">
        <v>37</v>
      </c>
      <c r="U20" s="42"/>
      <c r="V20" s="42">
        <v>2</v>
      </c>
      <c r="W20" s="42"/>
      <c r="X20" s="42"/>
      <c r="Y20" s="103">
        <v>13</v>
      </c>
      <c r="Z20" s="103">
        <v>1</v>
      </c>
      <c r="AA20" s="103">
        <v>6</v>
      </c>
      <c r="AB20" s="103">
        <v>16</v>
      </c>
      <c r="AC20" s="103">
        <v>7</v>
      </c>
      <c r="AD20" s="103"/>
      <c r="AE20" s="103">
        <v>38</v>
      </c>
      <c r="AF20" s="103">
        <v>11</v>
      </c>
      <c r="AG20" s="103">
        <v>6</v>
      </c>
      <c r="AH20" s="103">
        <v>38</v>
      </c>
      <c r="AI20" s="103">
        <v>67</v>
      </c>
      <c r="AJ20" s="42">
        <f>SUM(L20:AI20)</f>
        <v>443</v>
      </c>
      <c r="AK20" s="34"/>
    </row>
    <row r="21" spans="1:37" s="7" customFormat="1" ht="12.75">
      <c r="A21" s="6"/>
      <c r="B21" s="114" t="s">
        <v>178</v>
      </c>
      <c r="C21" s="114"/>
      <c r="D21" s="114"/>
      <c r="E21" s="114"/>
      <c r="F21" s="114"/>
      <c r="G21" s="114"/>
      <c r="H21" s="114"/>
      <c r="I21" s="114"/>
      <c r="J21" s="114"/>
      <c r="K21" s="41" t="s">
        <v>179</v>
      </c>
      <c r="L21" s="42">
        <v>129</v>
      </c>
      <c r="M21" s="42">
        <v>82</v>
      </c>
      <c r="N21" s="42">
        <v>166</v>
      </c>
      <c r="O21" s="42">
        <v>382</v>
      </c>
      <c r="P21" s="42">
        <v>2</v>
      </c>
      <c r="Q21" s="42">
        <v>38</v>
      </c>
      <c r="R21" s="42">
        <v>77</v>
      </c>
      <c r="S21" s="42"/>
      <c r="T21" s="42">
        <v>109</v>
      </c>
      <c r="U21" s="42"/>
      <c r="V21" s="42">
        <v>16</v>
      </c>
      <c r="W21" s="42"/>
      <c r="X21" s="42"/>
      <c r="Y21" s="103">
        <v>96</v>
      </c>
      <c r="Z21" s="103">
        <v>2</v>
      </c>
      <c r="AA21" s="103">
        <v>38</v>
      </c>
      <c r="AB21" s="103">
        <v>56</v>
      </c>
      <c r="AC21" s="103">
        <v>18</v>
      </c>
      <c r="AD21" s="103"/>
      <c r="AE21" s="103">
        <v>271</v>
      </c>
      <c r="AF21" s="103">
        <v>77</v>
      </c>
      <c r="AG21" s="103">
        <v>36</v>
      </c>
      <c r="AH21" s="103">
        <v>188</v>
      </c>
      <c r="AI21" s="103">
        <v>229</v>
      </c>
      <c r="AJ21" s="42">
        <f>SUM(L21:AI21)</f>
        <v>2012</v>
      </c>
      <c r="AK21" s="34"/>
    </row>
    <row r="22" spans="1:37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00"/>
      <c r="AE22" s="100"/>
      <c r="AF22" s="100"/>
      <c r="AG22" s="100"/>
      <c r="AH22" s="100"/>
      <c r="AI22" s="100"/>
      <c r="AJ22" s="46"/>
      <c r="AK22" s="34"/>
    </row>
    <row r="23" spans="1:37" s="7" customFormat="1" ht="12.75">
      <c r="A23" s="6"/>
      <c r="B23" s="115" t="s">
        <v>180</v>
      </c>
      <c r="C23" s="115"/>
      <c r="D23" s="115"/>
      <c r="E23" s="115"/>
      <c r="F23" s="115"/>
      <c r="G23" s="115"/>
      <c r="H23" s="115"/>
      <c r="I23" s="115"/>
      <c r="J23" s="116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34"/>
    </row>
    <row r="24" spans="1:37" s="7" customFormat="1" ht="12.75">
      <c r="A24" s="6"/>
      <c r="B24" s="114" t="s">
        <v>138</v>
      </c>
      <c r="C24" s="114"/>
      <c r="D24" s="114"/>
      <c r="E24" s="114"/>
      <c r="F24" s="114"/>
      <c r="G24" s="114"/>
      <c r="H24" s="114"/>
      <c r="I24" s="114"/>
      <c r="J24" s="114"/>
      <c r="K24" s="41" t="s">
        <v>181</v>
      </c>
      <c r="L24" s="42">
        <v>1</v>
      </c>
      <c r="M24" s="42">
        <v>0</v>
      </c>
      <c r="N24" s="42">
        <v>7</v>
      </c>
      <c r="O24" s="42">
        <v>0</v>
      </c>
      <c r="P24" s="42">
        <v>0</v>
      </c>
      <c r="Q24" s="42">
        <v>1</v>
      </c>
      <c r="R24" s="42">
        <v>3</v>
      </c>
      <c r="S24" s="42"/>
      <c r="T24" s="103">
        <v>0</v>
      </c>
      <c r="U24" s="103"/>
      <c r="V24" s="103">
        <v>0</v>
      </c>
      <c r="W24" s="103"/>
      <c r="X24" s="103"/>
      <c r="Y24" s="103">
        <v>1</v>
      </c>
      <c r="Z24" s="42">
        <v>0</v>
      </c>
      <c r="AA24" s="42">
        <v>0</v>
      </c>
      <c r="AB24" s="103">
        <v>3</v>
      </c>
      <c r="AC24" s="42">
        <v>0</v>
      </c>
      <c r="AD24" s="103"/>
      <c r="AE24" s="103">
        <v>3</v>
      </c>
      <c r="AF24" s="103">
        <v>2</v>
      </c>
      <c r="AG24" s="103">
        <v>0</v>
      </c>
      <c r="AH24" s="103">
        <v>1</v>
      </c>
      <c r="AI24" s="103">
        <v>2</v>
      </c>
      <c r="AJ24" s="42">
        <f>SUM(L24:AI24)</f>
        <v>24</v>
      </c>
      <c r="AK24" s="34"/>
    </row>
    <row r="25" spans="1:37" s="7" customFormat="1" ht="12.75">
      <c r="A25" s="6"/>
      <c r="B25" s="114" t="s">
        <v>182</v>
      </c>
      <c r="C25" s="114"/>
      <c r="D25" s="114"/>
      <c r="E25" s="114"/>
      <c r="F25" s="114"/>
      <c r="G25" s="114"/>
      <c r="H25" s="114"/>
      <c r="I25" s="114"/>
      <c r="J25" s="114"/>
      <c r="K25" s="41" t="s">
        <v>183</v>
      </c>
      <c r="L25" s="42">
        <v>1</v>
      </c>
      <c r="M25" s="42">
        <v>0</v>
      </c>
      <c r="N25" s="42">
        <v>7</v>
      </c>
      <c r="O25" s="42">
        <v>0</v>
      </c>
      <c r="P25" s="42">
        <v>0</v>
      </c>
      <c r="Q25" s="42">
        <v>1</v>
      </c>
      <c r="R25" s="42">
        <v>3</v>
      </c>
      <c r="S25" s="42"/>
      <c r="T25" s="103">
        <v>0</v>
      </c>
      <c r="U25" s="103"/>
      <c r="V25" s="103">
        <v>0</v>
      </c>
      <c r="W25" s="103"/>
      <c r="X25" s="103"/>
      <c r="Y25" s="103">
        <v>1</v>
      </c>
      <c r="Z25" s="42">
        <v>0</v>
      </c>
      <c r="AA25" s="42">
        <v>0</v>
      </c>
      <c r="AB25" s="103">
        <v>4</v>
      </c>
      <c r="AC25" s="42">
        <v>0</v>
      </c>
      <c r="AD25" s="103"/>
      <c r="AE25" s="103">
        <v>7</v>
      </c>
      <c r="AF25" s="103">
        <v>7</v>
      </c>
      <c r="AG25" s="103">
        <v>0</v>
      </c>
      <c r="AH25" s="103">
        <v>1</v>
      </c>
      <c r="AI25" s="103">
        <v>2</v>
      </c>
      <c r="AJ25" s="42">
        <f>SUM(L25:AI25)</f>
        <v>34</v>
      </c>
      <c r="AK25" s="34"/>
    </row>
    <row r="26" spans="1:37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100"/>
      <c r="AE26" s="100"/>
      <c r="AF26" s="100"/>
      <c r="AG26" s="100"/>
      <c r="AH26" s="100"/>
      <c r="AI26" s="100"/>
      <c r="AJ26" s="46"/>
      <c r="AK26" s="35"/>
    </row>
    <row r="27" spans="1:37" ht="12.75">
      <c r="A27" s="5"/>
      <c r="B27" s="115" t="s">
        <v>184</v>
      </c>
      <c r="C27" s="115"/>
      <c r="D27" s="115"/>
      <c r="E27" s="115"/>
      <c r="F27" s="115"/>
      <c r="G27" s="115"/>
      <c r="H27" s="115"/>
      <c r="I27" s="115"/>
      <c r="J27" s="116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K27" s="35"/>
    </row>
    <row r="28" spans="1:37" ht="12.75">
      <c r="A28" s="5"/>
      <c r="B28" s="114" t="s">
        <v>138</v>
      </c>
      <c r="C28" s="114"/>
      <c r="D28" s="114"/>
      <c r="E28" s="114"/>
      <c r="F28" s="114"/>
      <c r="G28" s="114"/>
      <c r="H28" s="114"/>
      <c r="I28" s="114"/>
      <c r="J28" s="114"/>
      <c r="K28" s="41" t="s">
        <v>185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/>
      <c r="T28" s="42">
        <v>0</v>
      </c>
      <c r="U28" s="42"/>
      <c r="V28" s="42">
        <v>0</v>
      </c>
      <c r="W28" s="42"/>
      <c r="X28" s="42"/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/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f>SUM(L28:AI28)</f>
        <v>0</v>
      </c>
      <c r="AK28" s="35"/>
    </row>
    <row r="29" spans="1:37" ht="12.75">
      <c r="A29" s="5"/>
      <c r="B29" s="114" t="s">
        <v>186</v>
      </c>
      <c r="C29" s="114"/>
      <c r="D29" s="114"/>
      <c r="E29" s="114"/>
      <c r="F29" s="114"/>
      <c r="G29" s="114"/>
      <c r="H29" s="114"/>
      <c r="I29" s="114"/>
      <c r="J29" s="114"/>
      <c r="K29" s="41" t="s">
        <v>187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/>
      <c r="T29" s="42">
        <v>0</v>
      </c>
      <c r="U29" s="42"/>
      <c r="V29" s="42">
        <v>0</v>
      </c>
      <c r="W29" s="42"/>
      <c r="X29" s="42"/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/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f>SUM(L29:AI29)</f>
        <v>0</v>
      </c>
      <c r="AK29" s="35"/>
    </row>
    <row r="30" spans="1:37" ht="12.75">
      <c r="A30" s="5"/>
      <c r="B30" s="125"/>
      <c r="C30" s="126"/>
      <c r="D30" s="126"/>
      <c r="E30" s="126"/>
      <c r="F30" s="126"/>
      <c r="G30" s="126"/>
      <c r="H30" s="126"/>
      <c r="I30" s="126"/>
      <c r="J30" s="126"/>
      <c r="K30" s="87"/>
      <c r="L30" s="88"/>
      <c r="M30" s="88"/>
      <c r="N30" s="89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89"/>
      <c r="AF30" s="89"/>
      <c r="AG30" s="89"/>
      <c r="AH30" s="89"/>
      <c r="AI30" s="89"/>
      <c r="AJ30" s="90"/>
      <c r="AK30" s="12"/>
    </row>
    <row r="31" spans="1:37" ht="13.5" customHeight="1">
      <c r="A31" s="5"/>
      <c r="B31" s="118" t="s">
        <v>135</v>
      </c>
      <c r="C31" s="118"/>
      <c r="D31" s="118"/>
      <c r="E31" s="118"/>
      <c r="F31" s="118"/>
      <c r="G31" s="118"/>
      <c r="H31" s="118"/>
      <c r="I31" s="118"/>
      <c r="J31" s="118"/>
      <c r="K31" s="52"/>
      <c r="L31" s="9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3"/>
      <c r="AK31" s="12"/>
    </row>
    <row r="32" spans="1:37" ht="12.75" customHeight="1">
      <c r="A32" s="5"/>
      <c r="B32" s="117" t="s">
        <v>188</v>
      </c>
      <c r="C32" s="117"/>
      <c r="D32" s="117"/>
      <c r="E32" s="117"/>
      <c r="F32" s="117"/>
      <c r="G32" s="117"/>
      <c r="H32" s="117"/>
      <c r="I32" s="117"/>
      <c r="J32" s="117"/>
      <c r="K32" s="41" t="s">
        <v>189</v>
      </c>
      <c r="L32" s="94">
        <f>L20+L24</f>
        <v>28</v>
      </c>
      <c r="M32" s="94">
        <f aca="true" t="shared" si="0" ref="M32:AJ32">M20+M24</f>
        <v>14</v>
      </c>
      <c r="N32" s="94">
        <f t="shared" si="0"/>
        <v>52</v>
      </c>
      <c r="O32" s="94">
        <f t="shared" si="0"/>
        <v>54</v>
      </c>
      <c r="P32" s="94">
        <f t="shared" si="0"/>
        <v>1</v>
      </c>
      <c r="Q32" s="94">
        <f t="shared" si="0"/>
        <v>13</v>
      </c>
      <c r="R32" s="94">
        <f t="shared" si="0"/>
        <v>51</v>
      </c>
      <c r="S32" s="94">
        <f t="shared" si="0"/>
        <v>0</v>
      </c>
      <c r="T32" s="94">
        <f t="shared" si="0"/>
        <v>37</v>
      </c>
      <c r="U32" s="94">
        <f t="shared" si="0"/>
        <v>0</v>
      </c>
      <c r="V32" s="94">
        <f t="shared" si="0"/>
        <v>2</v>
      </c>
      <c r="W32" s="94"/>
      <c r="X32" s="94"/>
      <c r="Y32" s="94">
        <f t="shared" si="0"/>
        <v>14</v>
      </c>
      <c r="Z32" s="94">
        <f t="shared" si="0"/>
        <v>1</v>
      </c>
      <c r="AA32" s="94">
        <f t="shared" si="0"/>
        <v>6</v>
      </c>
      <c r="AB32" s="94">
        <f t="shared" si="0"/>
        <v>19</v>
      </c>
      <c r="AC32" s="94">
        <f t="shared" si="0"/>
        <v>7</v>
      </c>
      <c r="AD32" s="94"/>
      <c r="AE32" s="94">
        <f t="shared" si="0"/>
        <v>41</v>
      </c>
      <c r="AF32" s="94">
        <f t="shared" si="0"/>
        <v>13</v>
      </c>
      <c r="AG32" s="94">
        <f t="shared" si="0"/>
        <v>6</v>
      </c>
      <c r="AH32" s="94">
        <f t="shared" si="0"/>
        <v>39</v>
      </c>
      <c r="AI32" s="94">
        <f t="shared" si="0"/>
        <v>69</v>
      </c>
      <c r="AJ32" s="94">
        <f t="shared" si="0"/>
        <v>467</v>
      </c>
      <c r="AK32" s="12"/>
    </row>
    <row r="33" spans="1:37" ht="13.5" customHeight="1">
      <c r="A33" s="5"/>
      <c r="B33" s="117" t="s">
        <v>190</v>
      </c>
      <c r="C33" s="117"/>
      <c r="D33" s="117"/>
      <c r="E33" s="117"/>
      <c r="F33" s="117"/>
      <c r="G33" s="117"/>
      <c r="H33" s="117"/>
      <c r="I33" s="117"/>
      <c r="J33" s="117"/>
      <c r="K33" s="41" t="s">
        <v>191</v>
      </c>
      <c r="L33" s="94">
        <f>L21+L25</f>
        <v>130</v>
      </c>
      <c r="M33" s="94">
        <f aca="true" t="shared" si="1" ref="M33:AJ33">M21+M25</f>
        <v>82</v>
      </c>
      <c r="N33" s="94">
        <f t="shared" si="1"/>
        <v>173</v>
      </c>
      <c r="O33" s="94">
        <f t="shared" si="1"/>
        <v>382</v>
      </c>
      <c r="P33" s="94">
        <f t="shared" si="1"/>
        <v>2</v>
      </c>
      <c r="Q33" s="94">
        <f t="shared" si="1"/>
        <v>39</v>
      </c>
      <c r="R33" s="94">
        <f t="shared" si="1"/>
        <v>80</v>
      </c>
      <c r="S33" s="94">
        <f t="shared" si="1"/>
        <v>0</v>
      </c>
      <c r="T33" s="94">
        <f t="shared" si="1"/>
        <v>109</v>
      </c>
      <c r="U33" s="94">
        <f t="shared" si="1"/>
        <v>0</v>
      </c>
      <c r="V33" s="94">
        <f t="shared" si="1"/>
        <v>16</v>
      </c>
      <c r="W33" s="94"/>
      <c r="X33" s="94"/>
      <c r="Y33" s="94">
        <f t="shared" si="1"/>
        <v>97</v>
      </c>
      <c r="Z33" s="94">
        <f t="shared" si="1"/>
        <v>2</v>
      </c>
      <c r="AA33" s="94">
        <f t="shared" si="1"/>
        <v>38</v>
      </c>
      <c r="AB33" s="94">
        <f t="shared" si="1"/>
        <v>60</v>
      </c>
      <c r="AC33" s="94">
        <f t="shared" si="1"/>
        <v>18</v>
      </c>
      <c r="AD33" s="94"/>
      <c r="AE33" s="94">
        <f t="shared" si="1"/>
        <v>278</v>
      </c>
      <c r="AF33" s="94">
        <f t="shared" si="1"/>
        <v>84</v>
      </c>
      <c r="AG33" s="94">
        <f t="shared" si="1"/>
        <v>36</v>
      </c>
      <c r="AH33" s="94">
        <f t="shared" si="1"/>
        <v>189</v>
      </c>
      <c r="AI33" s="94">
        <f t="shared" si="1"/>
        <v>231</v>
      </c>
      <c r="AJ33" s="94">
        <f t="shared" si="1"/>
        <v>2046</v>
      </c>
      <c r="AK33" s="12"/>
    </row>
    <row r="34" spans="31:37" ht="12.75">
      <c r="AE34" s="12"/>
      <c r="AF34" s="12"/>
      <c r="AG34" s="12"/>
      <c r="AH34" s="12"/>
      <c r="AI34" s="12"/>
      <c r="AJ34" s="12"/>
      <c r="AK34" s="12"/>
    </row>
    <row r="35" spans="1:37" ht="12.75" customHeight="1">
      <c r="A35" s="5"/>
      <c r="B35" s="16" t="s">
        <v>192</v>
      </c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2"/>
      <c r="AF35" s="32"/>
      <c r="AG35" s="32"/>
      <c r="AH35" s="32"/>
      <c r="AI35" s="32"/>
      <c r="AJ35" s="32"/>
      <c r="AK35" s="12"/>
    </row>
    <row r="36" spans="1:37" ht="12.75" customHeigh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2"/>
      <c r="AF36" s="32"/>
      <c r="AG36" s="32"/>
      <c r="AH36" s="32"/>
      <c r="AI36" s="32"/>
      <c r="AJ36" s="32"/>
      <c r="AK36" s="12"/>
    </row>
    <row r="37" spans="1:37" ht="12.75" customHeigh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2"/>
      <c r="AF37" s="32"/>
      <c r="AG37" s="32"/>
      <c r="AH37" s="32"/>
      <c r="AI37" s="32"/>
      <c r="AJ37" s="32"/>
      <c r="AK37" s="12"/>
    </row>
    <row r="38" spans="1:36" ht="12.7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5"/>
      <c r="AF38" s="15"/>
      <c r="AG38" s="15"/>
      <c r="AH38" s="15"/>
      <c r="AI38" s="15"/>
      <c r="AJ38" s="15"/>
    </row>
    <row r="39" spans="1:36" ht="12.7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5"/>
      <c r="AF39" s="15"/>
      <c r="AG39" s="15"/>
      <c r="AH39" s="15"/>
      <c r="AI39" s="15"/>
      <c r="AJ39" s="15"/>
    </row>
    <row r="40" spans="1:36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/>
      <c r="AF40" s="15"/>
      <c r="AG40" s="15"/>
      <c r="AH40" s="15"/>
      <c r="AI40" s="15"/>
      <c r="AJ40" s="15"/>
    </row>
    <row r="41" spans="1:36" ht="12.75">
      <c r="A41" s="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5"/>
      <c r="AF41" s="15"/>
      <c r="AG41" s="15"/>
      <c r="AH41" s="15"/>
      <c r="AI41" s="15"/>
      <c r="AJ41" s="15"/>
    </row>
    <row r="42" spans="1:36" ht="12.75">
      <c r="A42" s="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5"/>
      <c r="AF42" s="15"/>
      <c r="AG42" s="15"/>
      <c r="AH42" s="15"/>
      <c r="AI42" s="15"/>
      <c r="AJ42" s="15"/>
    </row>
    <row r="43" spans="1:36" ht="12.7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5"/>
      <c r="AF43" s="15"/>
      <c r="AG43" s="15"/>
      <c r="AH43" s="15"/>
      <c r="AI43" s="15"/>
      <c r="AJ43" s="15"/>
    </row>
    <row r="44" spans="1:36" ht="12.75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5"/>
      <c r="AF44" s="15"/>
      <c r="AG44" s="15"/>
      <c r="AH44" s="15"/>
      <c r="AI44" s="15"/>
      <c r="AJ44" s="15"/>
    </row>
    <row r="45" spans="1:36" ht="12.75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5"/>
      <c r="AF45" s="15"/>
      <c r="AG45" s="15"/>
      <c r="AH45" s="15"/>
      <c r="AI45" s="15"/>
      <c r="AJ45" s="15"/>
    </row>
    <row r="46" spans="1:36" ht="12.75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  <c r="AF46" s="15"/>
      <c r="AG46" s="15"/>
      <c r="AH46" s="15"/>
      <c r="AI46" s="15"/>
      <c r="AJ46" s="15"/>
    </row>
    <row r="47" spans="1:36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5"/>
      <c r="AF47" s="15"/>
      <c r="AG47" s="15"/>
      <c r="AH47" s="15"/>
      <c r="AI47" s="15"/>
      <c r="AJ47" s="15"/>
    </row>
    <row r="48" spans="1:36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5"/>
      <c r="AF48" s="15"/>
      <c r="AG48" s="15"/>
      <c r="AH48" s="15"/>
      <c r="AI48" s="15"/>
      <c r="AJ48" s="15"/>
    </row>
    <row r="49" spans="1:36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5"/>
      <c r="AF49" s="15"/>
      <c r="AG49" s="15"/>
      <c r="AH49" s="15"/>
      <c r="AI49" s="15"/>
      <c r="AJ49" s="15"/>
    </row>
    <row r="50" spans="1:36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5"/>
      <c r="AF50" s="15"/>
      <c r="AG50" s="15"/>
      <c r="AH50" s="15"/>
      <c r="AI50" s="15"/>
      <c r="AJ50" s="15"/>
    </row>
    <row r="51" spans="1:36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  <c r="AF51" s="15"/>
      <c r="AG51" s="15"/>
      <c r="AH51" s="15"/>
      <c r="AI51" s="15"/>
      <c r="AJ51" s="15"/>
    </row>
    <row r="52" spans="1:36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  <c r="AF52" s="15"/>
      <c r="AG52" s="15"/>
      <c r="AH52" s="15"/>
      <c r="AI52" s="15"/>
      <c r="AJ52" s="15"/>
    </row>
    <row r="53" spans="1:36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"/>
      <c r="AF53" s="15"/>
      <c r="AG53" s="15"/>
      <c r="AH53" s="15"/>
      <c r="AI53" s="15"/>
      <c r="AJ53" s="15"/>
    </row>
    <row r="54" spans="1:36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"/>
      <c r="AF54" s="15"/>
      <c r="AG54" s="15"/>
      <c r="AH54" s="15"/>
      <c r="AI54" s="15"/>
      <c r="AJ54" s="15"/>
    </row>
    <row r="55" spans="1:30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</sheetData>
  <mergeCells count="20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</mergeCells>
  <printOptions/>
  <pageMargins left="0.7874015748031497" right="0.7874015748031497" top="0.984251968503937" bottom="0.984251968503937" header="0" footer="0"/>
  <pageSetup horizontalDpi="600" verticalDpi="600" orientation="landscape" paperSize="124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2007-10-26T23:32:25Z</cp:lastPrinted>
  <dcterms:created xsi:type="dcterms:W3CDTF">2006-09-04T21:37:26Z</dcterms:created>
  <dcterms:modified xsi:type="dcterms:W3CDTF">2007-10-26T23:32:34Z</dcterms:modified>
  <cp:category/>
  <cp:version/>
  <cp:contentType/>
  <cp:contentStatus/>
</cp:coreProperties>
</file>