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1_09" sheetId="1" r:id="rId1"/>
  </sheets>
  <definedNames>
    <definedName name="_xlnm.Print_Area" localSheetId="0">'Tabla 21_09'!$B$1:$AE$46</definedName>
  </definedNames>
  <calcPr fullCalcOnLoad="1"/>
</workbook>
</file>

<file path=xl/sharedStrings.xml><?xml version="1.0" encoding="utf-8"?>
<sst xmlns="http://schemas.openxmlformats.org/spreadsheetml/2006/main" count="123" uniqueCount="123">
  <si>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</si>
  <si>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</si>
  <si>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</si>
  <si>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</si>
  <si>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</si>
  <si>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</si>
  <si>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</si>
  <si>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</si>
  <si>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</si>
  <si>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</si>
  <si>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</si>
  <si>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</si>
  <si>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</si>
  <si>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Viviendas por tipo de servicio de agua, sanitario y disposición de desechos sólidos</t>
  </si>
  <si>
    <t xml:space="preserve">Porcentaje con servicio </t>
  </si>
  <si>
    <t xml:space="preserve">AGUA_RIO _L </t>
  </si>
  <si>
    <t>AGUA_CA_TN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</si>
  <si>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</si>
  <si>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</si>
  <si>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</si>
  <si>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</si>
  <si>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</si>
  <si>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</si>
  <si>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</si>
  <si>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</si>
  <si>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SAN_FSE_VH</t>
  </si>
  <si>
    <t>SAN_EXC_VH</t>
  </si>
  <si>
    <t>SAN_LET_VH</t>
  </si>
  <si>
    <t>BASU _MUNI</t>
  </si>
  <si>
    <t>BASU_PV</t>
  </si>
  <si>
    <t>BASU_QUEMA</t>
  </si>
  <si>
    <t>BASU_TIRA</t>
  </si>
  <si>
    <t>BASU _ENT</t>
  </si>
  <si>
    <t>BASU_OTRA</t>
  </si>
  <si>
    <t>T_VIV</t>
  </si>
  <si>
    <t>AGUA_CH_EX</t>
  </si>
  <si>
    <t>AGUA_CH_VH</t>
  </si>
  <si>
    <t>AGUA_CH_PB</t>
  </si>
  <si>
    <t>AGUA _POZO</t>
  </si>
  <si>
    <t>P_NO _AGUA</t>
  </si>
  <si>
    <t>P_NO _SAN</t>
  </si>
  <si>
    <t>P_NO_BAS</t>
  </si>
  <si>
    <t>Instituto Nacional de Estadística, XI Censo de Población y VI de Habitación</t>
  </si>
  <si>
    <t>Número de viviendas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</si>
  <si>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</si>
  <si>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</si>
  <si>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</si>
  <si>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</si>
  <si>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</si>
  <si>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</si>
  <si>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</si>
  <si>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</si>
  <si>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</si>
  <si>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</si>
  <si>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</si>
  <si>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</si>
  <si>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</si>
  <si>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</si>
  <si>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 drenaje</t>
  </si>
  <si>
    <t>21o Viviendas con servicio sanitario de uso compartido conectado a fosa séptica</t>
  </si>
  <si>
    <t xml:space="preserve">21p Viviendas con servicio sanitario de uso compartido excusado lavable </t>
  </si>
  <si>
    <t>21q Viviendas con servicio sanitario de uso compartido letrina o pozo ciego</t>
  </si>
  <si>
    <t>21r Viviendas que usan servicio municipal de eliminación de basura</t>
  </si>
  <si>
    <t>21s Viviendas que usan servicio privado de eliminación de basura</t>
  </si>
  <si>
    <t xml:space="preserve">21t Viviendas que queman la basura </t>
  </si>
  <si>
    <t>21u Viviendas que tiran la basura en cualquier lugar</t>
  </si>
  <si>
    <t>21v Viviendas que entierran la basura</t>
  </si>
  <si>
    <t>21w Viviendas que utilizan otra forma de eliminación de basura</t>
  </si>
  <si>
    <t>21x Porcentaje de hogares que no están conectados a la red de distribución de agua (pozo, camión o tonel, río, lago o manantial, otro tipo)</t>
  </si>
  <si>
    <t xml:space="preserve">21y Porcentaje de hogares que no disponen de servicio sanitario  </t>
  </si>
  <si>
    <t>21z Porcentaje de hogares que utilizan servicio municipal o privado de eliminación de basura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</si>
  <si>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</si>
  <si>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</si>
  <si>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</si>
  <si>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</si>
  <si>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</si>
  <si>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</si>
  <si>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</si>
  <si>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</si>
  <si>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</si>
  <si>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</si>
  <si>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</si>
  <si>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</si>
  <si>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</si>
  <si>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</si>
  <si>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</si>
  <si>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</si>
  <si>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</si>
  <si>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</si>
  <si>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</si>
  <si>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</si>
  <si>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</si>
  <si>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</si>
  <si>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</si>
  <si>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</si>
  <si>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</si>
  <si>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</si>
  <si>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</si>
  <si>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</si>
  <si>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</si>
  <si>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</si>
  <si>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</si>
  <si>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</si>
  <si>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</si>
  <si>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</si>
  <si>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</si>
  <si>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</si>
  <si>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</si>
  <si>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</si>
  <si>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</si>
  <si>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</si>
  <si>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</si>
  <si>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</si>
  <si>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</si>
  <si>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</si>
  <si>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</si>
  <si>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</si>
  <si>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</si>
  <si>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</si>
  <si>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</si>
  <si>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</si>
  <si>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 xml:space="preserve">  21 - 09</t>
  </si>
  <si>
    <t>Municipios del Departamento de Quetzaltenango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</si>
</sst>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123825</xdr:rowOff>
    </xdr:from>
    <xdr:to>
      <xdr:col>7</xdr:col>
      <xdr:colOff>266700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23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GridLines="0" tabSelected="1" zoomScale="55" zoomScaleNormal="55" zoomScaleSheetLayoutView="40" workbookViewId="0" topLeftCell="A1">
      <selection activeCell="E18" sqref="E18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42.57421875" style="0" customWidth="1"/>
    <col min="6" max="6" width="15.57421875" style="0" bestFit="1" customWidth="1"/>
    <col min="7" max="7" width="13.00390625" style="0" customWidth="1"/>
    <col min="8" max="8" width="13.421875" style="0" bestFit="1" customWidth="1"/>
    <col min="9" max="18" width="13.421875" style="0" customWidth="1"/>
    <col min="19" max="19" width="13.421875" style="0" bestFit="1" customWidth="1"/>
    <col min="20" max="20" width="8.421875" style="0" bestFit="1" customWidth="1"/>
    <col min="21" max="21" width="10.7109375" style="0" customWidth="1"/>
    <col min="22" max="22" width="9.7109375" style="0" bestFit="1" customWidth="1"/>
    <col min="23" max="23" width="10.00390625" style="0" bestFit="1" customWidth="1"/>
    <col min="24" max="24" width="12.28125" style="0" customWidth="1"/>
    <col min="25" max="25" width="9.7109375" style="0" customWidth="1"/>
    <col min="26" max="26" width="12.57421875" style="0" customWidth="1"/>
    <col min="27" max="27" width="13.8515625" style="0" customWidth="1"/>
    <col min="28" max="29" width="10.7109375" style="0" customWidth="1"/>
    <col min="30" max="30" width="11.00390625" style="0" bestFit="1" customWidth="1"/>
    <col min="31" max="31" width="16.7109375" style="0" customWidth="1"/>
    <col min="32" max="32" width="8.28125" style="0" bestFit="1" customWidth="1"/>
    <col min="33" max="33" width="7.421875" style="0" customWidth="1"/>
    <col min="34" max="34" width="15.28125" style="0" customWidth="1"/>
  </cols>
  <sheetData>
    <row r="1" spans="2:33" ht="12.75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  <c r="AG1" s="1"/>
    </row>
    <row r="2" spans="2:33" ht="12.75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  <c r="AG2" s="1"/>
    </row>
    <row r="3" spans="2:33" ht="12.75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"/>
      <c r="AG3" s="1"/>
    </row>
    <row r="4" spans="2:33" ht="12.75"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"/>
      <c r="AG4" s="1"/>
    </row>
    <row r="5" spans="2:33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"/>
      <c r="AG5" s="1"/>
    </row>
    <row r="6" spans="2:33" ht="12.75">
      <c r="B6" s="74" t="s">
        <v>4</v>
      </c>
      <c r="C6" s="75"/>
      <c r="D6" s="2"/>
      <c r="E6" s="36" t="s">
        <v>121</v>
      </c>
      <c r="F6" s="72"/>
      <c r="G6" s="7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"/>
      <c r="AG6" s="1"/>
    </row>
    <row r="7" spans="2:33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"/>
      <c r="AG7" s="1"/>
    </row>
    <row r="8" spans="2:33" s="46" customFormat="1" ht="12.75">
      <c r="B8" s="40" t="s">
        <v>5</v>
      </c>
      <c r="C8" s="41"/>
      <c r="D8" s="42" t="s">
        <v>13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3"/>
      <c r="T8" s="44"/>
      <c r="U8" s="44"/>
      <c r="V8" s="44"/>
      <c r="W8" s="45"/>
      <c r="X8" s="45"/>
      <c r="Y8" s="45"/>
      <c r="Z8" s="45"/>
      <c r="AA8" s="45"/>
      <c r="AB8" s="45"/>
      <c r="AC8" s="45"/>
      <c r="AD8" s="45"/>
      <c r="AE8" s="45"/>
      <c r="AF8" s="35"/>
      <c r="AG8" s="35"/>
    </row>
    <row r="9" spans="2:33" s="53" customFormat="1" ht="12.75">
      <c r="B9" s="47" t="s">
        <v>6</v>
      </c>
      <c r="C9" s="48"/>
      <c r="D9" s="49" t="s">
        <v>14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2"/>
      <c r="AG9" s="52"/>
    </row>
    <row r="10" spans="2:33" s="46" customFormat="1" ht="12.75">
      <c r="B10" s="54" t="s">
        <v>7</v>
      </c>
      <c r="C10" s="44"/>
      <c r="D10" s="44" t="s">
        <v>122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55"/>
      <c r="T10" s="44"/>
      <c r="U10" s="44"/>
      <c r="V10" s="44"/>
      <c r="W10" s="45"/>
      <c r="X10" s="45"/>
      <c r="Y10" s="45"/>
      <c r="Z10" s="45"/>
      <c r="AA10" s="45"/>
      <c r="AB10" s="45"/>
      <c r="AC10" s="45"/>
      <c r="AD10" s="45"/>
      <c r="AE10" s="45"/>
      <c r="AF10" s="35"/>
      <c r="AG10" s="35"/>
    </row>
    <row r="11" spans="2:33" s="46" customFormat="1" ht="12.75">
      <c r="B11" s="54" t="s">
        <v>8</v>
      </c>
      <c r="C11" s="44"/>
      <c r="D11" s="73">
        <v>2002</v>
      </c>
      <c r="E11" s="73"/>
      <c r="F11" s="7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55"/>
      <c r="T11" s="44"/>
      <c r="U11" s="44"/>
      <c r="V11" s="44"/>
      <c r="W11" s="45"/>
      <c r="X11" s="45"/>
      <c r="Y11" s="45"/>
      <c r="Z11" s="45"/>
      <c r="AA11" s="45"/>
      <c r="AB11" s="45"/>
      <c r="AC11" s="45"/>
      <c r="AD11" s="45"/>
      <c r="AE11" s="45"/>
      <c r="AF11" s="35"/>
      <c r="AG11" s="35"/>
    </row>
    <row r="12" spans="2:33" s="46" customFormat="1" ht="12.75">
      <c r="B12" s="54" t="s">
        <v>9</v>
      </c>
      <c r="C12" s="44"/>
      <c r="D12" s="44" t="s">
        <v>43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55"/>
      <c r="T12" s="44"/>
      <c r="U12" s="44"/>
      <c r="V12" s="44"/>
      <c r="W12" s="45"/>
      <c r="X12" s="45"/>
      <c r="Y12" s="45"/>
      <c r="Z12" s="45"/>
      <c r="AA12" s="45"/>
      <c r="AB12" s="45"/>
      <c r="AC12" s="45"/>
      <c r="AD12" s="45"/>
      <c r="AE12" s="45"/>
      <c r="AF12" s="35"/>
      <c r="AG12" s="35"/>
    </row>
    <row r="13" spans="2:33" s="46" customFormat="1" ht="12.75">
      <c r="B13" s="56" t="s">
        <v>10</v>
      </c>
      <c r="C13" s="57"/>
      <c r="D13" s="57" t="s">
        <v>42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60"/>
      <c r="U13" s="44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35"/>
      <c r="AG13" s="35"/>
    </row>
    <row r="14" spans="2:33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1"/>
      <c r="AA14" s="11"/>
      <c r="AB14" s="13"/>
      <c r="AC14" s="13"/>
      <c r="AD14" s="13"/>
      <c r="AE14" s="13"/>
      <c r="AF14" s="1"/>
      <c r="AG14" s="1"/>
    </row>
    <row r="15" spans="2:31" ht="12.75">
      <c r="B15" s="14"/>
      <c r="C15" s="14"/>
      <c r="D15" s="14"/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8"/>
      <c r="AE15" s="8"/>
    </row>
    <row r="16" spans="2:34" ht="28.5" customHeight="1">
      <c r="B16" s="76"/>
      <c r="C16" s="76"/>
      <c r="D16" s="76"/>
      <c r="E16" s="76"/>
      <c r="F16" s="5"/>
      <c r="G16" s="38" t="s">
        <v>71</v>
      </c>
      <c r="H16" s="38" t="s">
        <v>72</v>
      </c>
      <c r="I16" s="38" t="s">
        <v>73</v>
      </c>
      <c r="J16" s="38" t="s">
        <v>74</v>
      </c>
      <c r="K16" s="38" t="s">
        <v>75</v>
      </c>
      <c r="L16" s="38" t="s">
        <v>76</v>
      </c>
      <c r="M16" s="38" t="s">
        <v>77</v>
      </c>
      <c r="N16" s="38" t="s">
        <v>78</v>
      </c>
      <c r="O16" s="38" t="s">
        <v>79</v>
      </c>
      <c r="P16" s="38" t="s">
        <v>80</v>
      </c>
      <c r="Q16" s="38" t="s">
        <v>81</v>
      </c>
      <c r="R16" s="38" t="s">
        <v>82</v>
      </c>
      <c r="S16" s="38" t="s">
        <v>83</v>
      </c>
      <c r="T16" s="38" t="s">
        <v>84</v>
      </c>
      <c r="U16" s="38" t="s">
        <v>85</v>
      </c>
      <c r="V16" s="38" t="s">
        <v>86</v>
      </c>
      <c r="W16" s="38" t="s">
        <v>87</v>
      </c>
      <c r="X16" s="38" t="s">
        <v>88</v>
      </c>
      <c r="Y16" s="38" t="s">
        <v>89</v>
      </c>
      <c r="Z16" s="38" t="s">
        <v>90</v>
      </c>
      <c r="AA16" s="38" t="s">
        <v>91</v>
      </c>
      <c r="AB16" s="38" t="s">
        <v>92</v>
      </c>
      <c r="AC16" s="38" t="s">
        <v>93</v>
      </c>
      <c r="AD16" s="38" t="s">
        <v>94</v>
      </c>
      <c r="AE16" s="38" t="s">
        <v>95</v>
      </c>
      <c r="AF16" s="6"/>
      <c r="AH16" s="7"/>
    </row>
    <row r="17" spans="2:34" ht="12.75">
      <c r="B17" s="77" t="s">
        <v>11</v>
      </c>
      <c r="C17" s="77"/>
      <c r="D17" s="77"/>
      <c r="E17" s="77"/>
      <c r="F17" s="37" t="s">
        <v>12</v>
      </c>
      <c r="G17" s="39" t="s">
        <v>96</v>
      </c>
      <c r="H17" s="39" t="s">
        <v>97</v>
      </c>
      <c r="I17" s="39" t="s">
        <v>98</v>
      </c>
      <c r="J17" s="39" t="s">
        <v>99</v>
      </c>
      <c r="K17" s="39" t="s">
        <v>100</v>
      </c>
      <c r="L17" s="39" t="s">
        <v>101</v>
      </c>
      <c r="M17" s="39" t="s">
        <v>102</v>
      </c>
      <c r="N17" s="39" t="s">
        <v>103</v>
      </c>
      <c r="O17" s="39" t="s">
        <v>104</v>
      </c>
      <c r="P17" s="39" t="s">
        <v>105</v>
      </c>
      <c r="Q17" s="39" t="s">
        <v>106</v>
      </c>
      <c r="R17" s="39" t="s">
        <v>107</v>
      </c>
      <c r="S17" s="39" t="s">
        <v>108</v>
      </c>
      <c r="T17" s="39" t="s">
        <v>109</v>
      </c>
      <c r="U17" s="39" t="s">
        <v>110</v>
      </c>
      <c r="V17" s="39" t="s">
        <v>111</v>
      </c>
      <c r="W17" s="39" t="s">
        <v>112</v>
      </c>
      <c r="X17" s="39" t="s">
        <v>113</v>
      </c>
      <c r="Y17" s="39" t="s">
        <v>114</v>
      </c>
      <c r="Z17" s="39" t="s">
        <v>115</v>
      </c>
      <c r="AA17" s="39" t="s">
        <v>116</v>
      </c>
      <c r="AB17" s="39" t="s">
        <v>117</v>
      </c>
      <c r="AC17" s="39" t="s">
        <v>118</v>
      </c>
      <c r="AD17" s="39" t="s">
        <v>119</v>
      </c>
      <c r="AE17" s="39" t="s">
        <v>120</v>
      </c>
      <c r="AF17" s="6"/>
      <c r="AH17" s="7"/>
    </row>
    <row r="18" spans="2:34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8"/>
      <c r="AE18" s="8"/>
      <c r="AF18" s="6"/>
      <c r="AH18" s="7"/>
    </row>
    <row r="19" spans="2:31" s="15" customFormat="1" ht="12.75" customHeight="1">
      <c r="B19" s="78" t="s">
        <v>44</v>
      </c>
      <c r="C19" s="78"/>
      <c r="D19" s="78"/>
      <c r="E19" s="78"/>
      <c r="F19" s="65" t="s">
        <v>34</v>
      </c>
      <c r="G19" s="66">
        <v>26516</v>
      </c>
      <c r="H19" s="66">
        <v>3213</v>
      </c>
      <c r="I19" s="66">
        <v>4269</v>
      </c>
      <c r="J19" s="66">
        <v>5261</v>
      </c>
      <c r="K19" s="66">
        <v>1580</v>
      </c>
      <c r="L19" s="66">
        <v>3027</v>
      </c>
      <c r="M19" s="66">
        <v>2144</v>
      </c>
      <c r="N19" s="66">
        <v>1301</v>
      </c>
      <c r="O19" s="66">
        <v>7254</v>
      </c>
      <c r="P19" s="66">
        <v>967</v>
      </c>
      <c r="Q19" s="66">
        <v>2663</v>
      </c>
      <c r="R19" s="66">
        <v>3593</v>
      </c>
      <c r="S19" s="66">
        <v>2793</v>
      </c>
      <c r="T19" s="66">
        <v>6003</v>
      </c>
      <c r="U19" s="66">
        <v>1693</v>
      </c>
      <c r="V19" s="66">
        <v>2178</v>
      </c>
      <c r="W19" s="66">
        <v>7376</v>
      </c>
      <c r="X19" s="66">
        <v>1268</v>
      </c>
      <c r="Y19" s="66">
        <v>4195</v>
      </c>
      <c r="Z19" s="66">
        <v>18540</v>
      </c>
      <c r="AA19" s="66">
        <v>5609</v>
      </c>
      <c r="AB19" s="66">
        <v>3443</v>
      </c>
      <c r="AC19" s="66">
        <v>2925</v>
      </c>
      <c r="AD19" s="66">
        <v>2040</v>
      </c>
      <c r="AE19" s="66">
        <f>SUM(G19:AD19)</f>
        <v>119851</v>
      </c>
    </row>
    <row r="20" spans="2:34" s="17" customFormat="1" ht="12.75" customHeight="1">
      <c r="B20" s="69" t="s">
        <v>45</v>
      </c>
      <c r="C20" s="70"/>
      <c r="D20" s="70"/>
      <c r="E20" s="71"/>
      <c r="F20" s="61" t="s">
        <v>35</v>
      </c>
      <c r="G20" s="67">
        <v>20037</v>
      </c>
      <c r="H20" s="67">
        <v>2791</v>
      </c>
      <c r="I20" s="67">
        <v>2837</v>
      </c>
      <c r="J20" s="67">
        <v>4212</v>
      </c>
      <c r="K20" s="67">
        <v>1202</v>
      </c>
      <c r="L20" s="67">
        <v>2477</v>
      </c>
      <c r="M20" s="67">
        <v>1222</v>
      </c>
      <c r="N20" s="67">
        <v>694</v>
      </c>
      <c r="O20" s="67">
        <v>6183</v>
      </c>
      <c r="P20" s="67">
        <v>766</v>
      </c>
      <c r="Q20" s="67">
        <v>2427</v>
      </c>
      <c r="R20" s="67">
        <v>3067</v>
      </c>
      <c r="S20" s="67">
        <v>1964</v>
      </c>
      <c r="T20" s="67">
        <v>4343</v>
      </c>
      <c r="U20" s="67">
        <v>1375</v>
      </c>
      <c r="V20" s="67">
        <v>1899</v>
      </c>
      <c r="W20" s="67">
        <v>5038</v>
      </c>
      <c r="X20" s="67">
        <v>541</v>
      </c>
      <c r="Y20" s="67">
        <v>3518</v>
      </c>
      <c r="Z20" s="67">
        <v>7551</v>
      </c>
      <c r="AA20" s="67">
        <v>1141</v>
      </c>
      <c r="AB20" s="67">
        <v>2351</v>
      </c>
      <c r="AC20" s="67">
        <v>2536</v>
      </c>
      <c r="AD20" s="67">
        <v>1479</v>
      </c>
      <c r="AE20" s="66">
        <f aca="true" t="shared" si="0" ref="AE20:AE42">SUM(G20:AD20)</f>
        <v>81651</v>
      </c>
      <c r="AH20" s="18"/>
    </row>
    <row r="21" spans="2:34" s="17" customFormat="1" ht="12.75" customHeight="1">
      <c r="B21" s="69" t="s">
        <v>46</v>
      </c>
      <c r="C21" s="70"/>
      <c r="D21" s="70"/>
      <c r="E21" s="71"/>
      <c r="F21" s="61" t="s">
        <v>36</v>
      </c>
      <c r="G21" s="68">
        <v>3264</v>
      </c>
      <c r="H21" s="67">
        <v>255</v>
      </c>
      <c r="I21" s="68">
        <v>349</v>
      </c>
      <c r="J21" s="67">
        <v>25</v>
      </c>
      <c r="K21" s="68">
        <v>58</v>
      </c>
      <c r="L21" s="67">
        <v>44</v>
      </c>
      <c r="M21" s="68">
        <v>445</v>
      </c>
      <c r="N21" s="67">
        <v>316</v>
      </c>
      <c r="O21" s="68">
        <v>131</v>
      </c>
      <c r="P21" s="67">
        <v>96</v>
      </c>
      <c r="Q21" s="68">
        <v>93</v>
      </c>
      <c r="R21" s="67">
        <v>80</v>
      </c>
      <c r="S21" s="68">
        <v>374</v>
      </c>
      <c r="T21" s="67">
        <v>1109</v>
      </c>
      <c r="U21" s="68">
        <v>95</v>
      </c>
      <c r="V21" s="67">
        <v>204</v>
      </c>
      <c r="W21" s="68">
        <v>220</v>
      </c>
      <c r="X21" s="67">
        <v>20</v>
      </c>
      <c r="Y21" s="68">
        <v>186</v>
      </c>
      <c r="Z21" s="67">
        <v>1039</v>
      </c>
      <c r="AA21" s="68">
        <v>13</v>
      </c>
      <c r="AB21" s="67">
        <v>82</v>
      </c>
      <c r="AC21" s="68">
        <v>263</v>
      </c>
      <c r="AD21" s="67">
        <v>29</v>
      </c>
      <c r="AE21" s="66">
        <f t="shared" si="0"/>
        <v>8790</v>
      </c>
      <c r="AH21" s="18"/>
    </row>
    <row r="22" spans="2:34" s="17" customFormat="1" ht="12.75">
      <c r="B22" s="69" t="s">
        <v>47</v>
      </c>
      <c r="C22" s="70"/>
      <c r="D22" s="70"/>
      <c r="E22" s="71"/>
      <c r="F22" s="61" t="s">
        <v>37</v>
      </c>
      <c r="G22" s="68">
        <v>1521</v>
      </c>
      <c r="H22" s="68">
        <v>22</v>
      </c>
      <c r="I22" s="68">
        <v>312</v>
      </c>
      <c r="J22" s="68">
        <v>6</v>
      </c>
      <c r="K22" s="68">
        <v>21</v>
      </c>
      <c r="L22" s="68">
        <v>19</v>
      </c>
      <c r="M22" s="68">
        <v>146</v>
      </c>
      <c r="N22" s="68">
        <v>137</v>
      </c>
      <c r="O22" s="68">
        <v>369</v>
      </c>
      <c r="P22" s="68">
        <v>1</v>
      </c>
      <c r="Q22" s="68">
        <v>131</v>
      </c>
      <c r="R22" s="68">
        <v>251</v>
      </c>
      <c r="S22" s="68">
        <v>160</v>
      </c>
      <c r="T22" s="68">
        <v>419</v>
      </c>
      <c r="U22" s="68">
        <v>32</v>
      </c>
      <c r="V22" s="68">
        <v>54</v>
      </c>
      <c r="W22" s="68">
        <v>989</v>
      </c>
      <c r="X22" s="68">
        <v>10</v>
      </c>
      <c r="Y22" s="68">
        <v>102</v>
      </c>
      <c r="Z22" s="68">
        <v>107</v>
      </c>
      <c r="AA22" s="68">
        <v>35</v>
      </c>
      <c r="AB22" s="68">
        <v>26</v>
      </c>
      <c r="AC22" s="68">
        <v>67</v>
      </c>
      <c r="AD22" s="68">
        <v>89</v>
      </c>
      <c r="AE22" s="66">
        <f t="shared" si="0"/>
        <v>5026</v>
      </c>
      <c r="AF22" s="19"/>
      <c r="AH22" s="18"/>
    </row>
    <row r="23" spans="2:31" s="17" customFormat="1" ht="12.75">
      <c r="B23" s="69" t="s">
        <v>48</v>
      </c>
      <c r="C23" s="70"/>
      <c r="D23" s="70"/>
      <c r="E23" s="71"/>
      <c r="F23" s="63" t="s">
        <v>38</v>
      </c>
      <c r="G23" s="67">
        <v>988</v>
      </c>
      <c r="H23" s="67">
        <v>101</v>
      </c>
      <c r="I23" s="67">
        <v>567</v>
      </c>
      <c r="J23" s="67">
        <v>953</v>
      </c>
      <c r="K23" s="67">
        <v>222</v>
      </c>
      <c r="L23" s="67">
        <v>469</v>
      </c>
      <c r="M23" s="67">
        <v>283</v>
      </c>
      <c r="N23" s="67">
        <v>121</v>
      </c>
      <c r="O23" s="67">
        <v>451</v>
      </c>
      <c r="P23" s="67">
        <v>12</v>
      </c>
      <c r="Q23" s="67">
        <v>3</v>
      </c>
      <c r="R23" s="67">
        <v>48</v>
      </c>
      <c r="S23" s="67">
        <v>208</v>
      </c>
      <c r="T23" s="67">
        <v>80</v>
      </c>
      <c r="U23" s="67">
        <v>169</v>
      </c>
      <c r="V23" s="67">
        <v>9</v>
      </c>
      <c r="W23" s="67">
        <v>752</v>
      </c>
      <c r="X23" s="67">
        <v>459</v>
      </c>
      <c r="Y23" s="67">
        <v>200</v>
      </c>
      <c r="Z23" s="67">
        <v>8985</v>
      </c>
      <c r="AA23" s="67">
        <v>3655</v>
      </c>
      <c r="AB23" s="67">
        <v>585</v>
      </c>
      <c r="AC23" s="67">
        <v>26</v>
      </c>
      <c r="AD23" s="67">
        <v>409</v>
      </c>
      <c r="AE23" s="66">
        <f t="shared" si="0"/>
        <v>19755</v>
      </c>
    </row>
    <row r="24" spans="2:31" s="16" customFormat="1" ht="12.75">
      <c r="B24" s="69" t="s">
        <v>49</v>
      </c>
      <c r="C24" s="70"/>
      <c r="D24" s="70"/>
      <c r="E24" s="71"/>
      <c r="F24" s="63" t="s">
        <v>16</v>
      </c>
      <c r="G24" s="67">
        <v>263</v>
      </c>
      <c r="H24" s="67">
        <v>1</v>
      </c>
      <c r="I24" s="67">
        <v>3</v>
      </c>
      <c r="J24" s="67">
        <v>4</v>
      </c>
      <c r="K24" s="67">
        <v>1</v>
      </c>
      <c r="L24" s="67">
        <v>4</v>
      </c>
      <c r="M24" s="67">
        <v>4</v>
      </c>
      <c r="N24" s="67">
        <v>0</v>
      </c>
      <c r="O24" s="67">
        <v>4</v>
      </c>
      <c r="P24" s="67">
        <v>2</v>
      </c>
      <c r="Q24" s="67">
        <v>0</v>
      </c>
      <c r="R24" s="67">
        <v>0</v>
      </c>
      <c r="S24" s="67">
        <v>0</v>
      </c>
      <c r="T24" s="67">
        <v>1</v>
      </c>
      <c r="U24" s="67">
        <v>4</v>
      </c>
      <c r="V24" s="67">
        <v>0</v>
      </c>
      <c r="W24" s="67">
        <v>13</v>
      </c>
      <c r="X24" s="67">
        <v>8</v>
      </c>
      <c r="Y24" s="67">
        <v>4</v>
      </c>
      <c r="Z24" s="67">
        <v>219</v>
      </c>
      <c r="AA24" s="67">
        <v>16</v>
      </c>
      <c r="AB24" s="67">
        <v>4</v>
      </c>
      <c r="AC24" s="67">
        <v>0</v>
      </c>
      <c r="AD24" s="67">
        <v>3</v>
      </c>
      <c r="AE24" s="66">
        <f t="shared" si="0"/>
        <v>558</v>
      </c>
    </row>
    <row r="25" spans="2:31" s="16" customFormat="1" ht="12.75">
      <c r="B25" s="69" t="s">
        <v>50</v>
      </c>
      <c r="C25" s="70"/>
      <c r="D25" s="70"/>
      <c r="E25" s="71"/>
      <c r="F25" s="64" t="s">
        <v>15</v>
      </c>
      <c r="G25" s="67">
        <v>56</v>
      </c>
      <c r="H25" s="67">
        <v>2</v>
      </c>
      <c r="I25" s="67">
        <v>162</v>
      </c>
      <c r="J25" s="67">
        <v>24</v>
      </c>
      <c r="K25" s="67">
        <v>54</v>
      </c>
      <c r="L25" s="67">
        <v>6</v>
      </c>
      <c r="M25" s="67">
        <v>32</v>
      </c>
      <c r="N25" s="67">
        <v>19</v>
      </c>
      <c r="O25" s="67">
        <v>59</v>
      </c>
      <c r="P25" s="67">
        <v>2</v>
      </c>
      <c r="Q25" s="67">
        <v>2</v>
      </c>
      <c r="R25" s="67">
        <v>57</v>
      </c>
      <c r="S25" s="67">
        <v>1</v>
      </c>
      <c r="T25" s="67">
        <v>17</v>
      </c>
      <c r="U25" s="67">
        <v>7</v>
      </c>
      <c r="V25" s="67">
        <v>3</v>
      </c>
      <c r="W25" s="67">
        <v>300</v>
      </c>
      <c r="X25" s="67">
        <v>178</v>
      </c>
      <c r="Y25" s="67">
        <v>166</v>
      </c>
      <c r="Z25" s="67">
        <v>382</v>
      </c>
      <c r="AA25" s="67">
        <v>562</v>
      </c>
      <c r="AB25" s="67">
        <v>384</v>
      </c>
      <c r="AC25" s="67">
        <v>0</v>
      </c>
      <c r="AD25" s="67">
        <v>12</v>
      </c>
      <c r="AE25" s="66">
        <f t="shared" si="0"/>
        <v>2487</v>
      </c>
    </row>
    <row r="26" spans="2:31" s="20" customFormat="1" ht="12.75">
      <c r="B26" s="69" t="s">
        <v>51</v>
      </c>
      <c r="C26" s="70"/>
      <c r="D26" s="70"/>
      <c r="E26" s="71"/>
      <c r="F26" s="64" t="s">
        <v>17</v>
      </c>
      <c r="G26" s="67">
        <v>387</v>
      </c>
      <c r="H26" s="67">
        <v>41</v>
      </c>
      <c r="I26" s="67">
        <v>39</v>
      </c>
      <c r="J26" s="67">
        <v>37</v>
      </c>
      <c r="K26" s="67">
        <v>22</v>
      </c>
      <c r="L26" s="67">
        <v>8</v>
      </c>
      <c r="M26" s="67">
        <v>12</v>
      </c>
      <c r="N26" s="67">
        <v>14</v>
      </c>
      <c r="O26" s="67">
        <v>57</v>
      </c>
      <c r="P26" s="67">
        <v>88</v>
      </c>
      <c r="Q26" s="67">
        <v>7</v>
      </c>
      <c r="R26" s="67">
        <v>90</v>
      </c>
      <c r="S26" s="67">
        <v>86</v>
      </c>
      <c r="T26" s="67">
        <v>34</v>
      </c>
      <c r="U26" s="67">
        <v>11</v>
      </c>
      <c r="V26" s="67">
        <v>9</v>
      </c>
      <c r="W26" s="67">
        <v>64</v>
      </c>
      <c r="X26" s="67">
        <v>52</v>
      </c>
      <c r="Y26" s="67">
        <v>19</v>
      </c>
      <c r="Z26" s="67">
        <v>257</v>
      </c>
      <c r="AA26" s="67">
        <v>187</v>
      </c>
      <c r="AB26" s="67">
        <v>11</v>
      </c>
      <c r="AC26" s="67">
        <v>33</v>
      </c>
      <c r="AD26" s="67">
        <v>19</v>
      </c>
      <c r="AE26" s="66">
        <f t="shared" si="0"/>
        <v>1584</v>
      </c>
    </row>
    <row r="27" spans="2:31" s="16" customFormat="1" ht="12.75">
      <c r="B27" s="69" t="s">
        <v>52</v>
      </c>
      <c r="C27" s="70"/>
      <c r="D27" s="70"/>
      <c r="E27" s="71"/>
      <c r="F27" s="64" t="s">
        <v>18</v>
      </c>
      <c r="G27" s="67">
        <v>25359</v>
      </c>
      <c r="H27" s="67">
        <v>3065</v>
      </c>
      <c r="I27" s="67">
        <v>3929</v>
      </c>
      <c r="J27" s="67">
        <v>5122</v>
      </c>
      <c r="K27" s="67">
        <v>1465</v>
      </c>
      <c r="L27" s="67">
        <v>2830</v>
      </c>
      <c r="M27" s="67">
        <v>1585</v>
      </c>
      <c r="N27" s="67">
        <v>897</v>
      </c>
      <c r="O27" s="67">
        <v>6655</v>
      </c>
      <c r="P27" s="67">
        <v>950</v>
      </c>
      <c r="Q27" s="67">
        <v>2409</v>
      </c>
      <c r="R27" s="67">
        <v>3274</v>
      </c>
      <c r="S27" s="67">
        <v>2707</v>
      </c>
      <c r="T27" s="67">
        <v>5506</v>
      </c>
      <c r="U27" s="67">
        <v>1586</v>
      </c>
      <c r="V27" s="67">
        <v>2040</v>
      </c>
      <c r="W27" s="67">
        <v>6896</v>
      </c>
      <c r="X27" s="67">
        <v>1247</v>
      </c>
      <c r="Y27" s="67">
        <v>3988</v>
      </c>
      <c r="Z27" s="67">
        <v>17173</v>
      </c>
      <c r="AA27" s="67">
        <v>4543</v>
      </c>
      <c r="AB27" s="67">
        <v>3302</v>
      </c>
      <c r="AC27" s="67">
        <v>2828</v>
      </c>
      <c r="AD27" s="67">
        <v>1885</v>
      </c>
      <c r="AE27" s="66">
        <f t="shared" si="0"/>
        <v>111241</v>
      </c>
    </row>
    <row r="28" spans="2:31" s="16" customFormat="1" ht="12.75">
      <c r="B28" s="69" t="s">
        <v>53</v>
      </c>
      <c r="C28" s="70"/>
      <c r="D28" s="70"/>
      <c r="E28" s="71"/>
      <c r="F28" s="64" t="s">
        <v>19</v>
      </c>
      <c r="G28" s="67">
        <f aca="true" t="shared" si="1" ref="G28:AE28">SUM(G19-G27)</f>
        <v>1157</v>
      </c>
      <c r="H28" s="67">
        <f t="shared" si="1"/>
        <v>148</v>
      </c>
      <c r="I28" s="67">
        <f t="shared" si="1"/>
        <v>340</v>
      </c>
      <c r="J28" s="67">
        <f t="shared" si="1"/>
        <v>139</v>
      </c>
      <c r="K28" s="67">
        <f t="shared" si="1"/>
        <v>115</v>
      </c>
      <c r="L28" s="67">
        <f t="shared" si="1"/>
        <v>197</v>
      </c>
      <c r="M28" s="67">
        <f t="shared" si="1"/>
        <v>559</v>
      </c>
      <c r="N28" s="67">
        <f t="shared" si="1"/>
        <v>404</v>
      </c>
      <c r="O28" s="67">
        <f t="shared" si="1"/>
        <v>599</v>
      </c>
      <c r="P28" s="67">
        <f t="shared" si="1"/>
        <v>17</v>
      </c>
      <c r="Q28" s="67">
        <f t="shared" si="1"/>
        <v>254</v>
      </c>
      <c r="R28" s="67">
        <f t="shared" si="1"/>
        <v>319</v>
      </c>
      <c r="S28" s="67">
        <f t="shared" si="1"/>
        <v>86</v>
      </c>
      <c r="T28" s="67">
        <f t="shared" si="1"/>
        <v>497</v>
      </c>
      <c r="U28" s="67">
        <f t="shared" si="1"/>
        <v>107</v>
      </c>
      <c r="V28" s="67">
        <f t="shared" si="1"/>
        <v>138</v>
      </c>
      <c r="W28" s="67">
        <f t="shared" si="1"/>
        <v>480</v>
      </c>
      <c r="X28" s="67">
        <f t="shared" si="1"/>
        <v>21</v>
      </c>
      <c r="Y28" s="67">
        <f t="shared" si="1"/>
        <v>207</v>
      </c>
      <c r="Z28" s="67">
        <f t="shared" si="1"/>
        <v>1367</v>
      </c>
      <c r="AA28" s="67">
        <f t="shared" si="1"/>
        <v>1066</v>
      </c>
      <c r="AB28" s="67">
        <f t="shared" si="1"/>
        <v>141</v>
      </c>
      <c r="AC28" s="67">
        <f t="shared" si="1"/>
        <v>97</v>
      </c>
      <c r="AD28" s="67">
        <f t="shared" si="1"/>
        <v>155</v>
      </c>
      <c r="AE28" s="67">
        <f t="shared" si="1"/>
        <v>8610</v>
      </c>
    </row>
    <row r="29" spans="2:31" s="17" customFormat="1" ht="12.75">
      <c r="B29" s="69" t="s">
        <v>54</v>
      </c>
      <c r="C29" s="70"/>
      <c r="D29" s="70"/>
      <c r="E29" s="71"/>
      <c r="F29" s="64" t="s">
        <v>20</v>
      </c>
      <c r="G29" s="67">
        <v>17635</v>
      </c>
      <c r="H29" s="67">
        <v>2199</v>
      </c>
      <c r="I29" s="67">
        <v>626</v>
      </c>
      <c r="J29" s="67">
        <v>374</v>
      </c>
      <c r="K29" s="67">
        <v>266</v>
      </c>
      <c r="L29" s="67">
        <v>117</v>
      </c>
      <c r="M29" s="67">
        <v>177</v>
      </c>
      <c r="N29" s="67">
        <v>17</v>
      </c>
      <c r="O29" s="67">
        <v>1896</v>
      </c>
      <c r="P29" s="67">
        <v>523</v>
      </c>
      <c r="Q29" s="67">
        <v>1312</v>
      </c>
      <c r="R29" s="67">
        <v>877</v>
      </c>
      <c r="S29" s="67">
        <v>2154</v>
      </c>
      <c r="T29" s="67">
        <v>1224</v>
      </c>
      <c r="U29" s="67">
        <v>100</v>
      </c>
      <c r="V29" s="67">
        <v>1349</v>
      </c>
      <c r="W29" s="67">
        <v>1851</v>
      </c>
      <c r="X29" s="67">
        <v>11</v>
      </c>
      <c r="Y29" s="67">
        <v>965</v>
      </c>
      <c r="Z29" s="67">
        <v>6288</v>
      </c>
      <c r="AA29" s="67">
        <v>262</v>
      </c>
      <c r="AB29" s="67">
        <v>493</v>
      </c>
      <c r="AC29" s="67">
        <v>1680</v>
      </c>
      <c r="AD29" s="67">
        <v>149</v>
      </c>
      <c r="AE29" s="66">
        <f t="shared" si="0"/>
        <v>42545</v>
      </c>
    </row>
    <row r="30" spans="2:31" s="16" customFormat="1" ht="12.75">
      <c r="B30" s="69" t="s">
        <v>55</v>
      </c>
      <c r="C30" s="70"/>
      <c r="D30" s="70"/>
      <c r="E30" s="71"/>
      <c r="F30" s="64" t="s">
        <v>21</v>
      </c>
      <c r="G30" s="67">
        <v>383</v>
      </c>
      <c r="H30" s="67">
        <v>15</v>
      </c>
      <c r="I30" s="67">
        <v>282</v>
      </c>
      <c r="J30" s="67">
        <v>78</v>
      </c>
      <c r="K30" s="67">
        <v>11</v>
      </c>
      <c r="L30" s="67">
        <v>27</v>
      </c>
      <c r="M30" s="67">
        <v>18</v>
      </c>
      <c r="N30" s="67">
        <v>20</v>
      </c>
      <c r="O30" s="67">
        <v>205</v>
      </c>
      <c r="P30" s="67">
        <v>5</v>
      </c>
      <c r="Q30" s="67">
        <v>24</v>
      </c>
      <c r="R30" s="67">
        <v>277</v>
      </c>
      <c r="S30" s="67">
        <v>8</v>
      </c>
      <c r="T30" s="67">
        <v>164</v>
      </c>
      <c r="U30" s="67">
        <v>17</v>
      </c>
      <c r="V30" s="67">
        <v>5</v>
      </c>
      <c r="W30" s="67">
        <v>214</v>
      </c>
      <c r="X30" s="67">
        <v>4</v>
      </c>
      <c r="Y30" s="67">
        <v>91</v>
      </c>
      <c r="Z30" s="67">
        <v>891</v>
      </c>
      <c r="AA30" s="67">
        <v>234</v>
      </c>
      <c r="AB30" s="67">
        <v>86</v>
      </c>
      <c r="AC30" s="67">
        <v>217</v>
      </c>
      <c r="AD30" s="67">
        <v>27</v>
      </c>
      <c r="AE30" s="66">
        <f t="shared" si="0"/>
        <v>3303</v>
      </c>
    </row>
    <row r="31" spans="2:31" s="16" customFormat="1" ht="12.75">
      <c r="B31" s="69" t="s">
        <v>56</v>
      </c>
      <c r="C31" s="70"/>
      <c r="D31" s="70"/>
      <c r="E31" s="71"/>
      <c r="F31" s="64" t="s">
        <v>22</v>
      </c>
      <c r="G31" s="67">
        <v>102</v>
      </c>
      <c r="H31" s="67">
        <v>21</v>
      </c>
      <c r="I31" s="67">
        <v>87</v>
      </c>
      <c r="J31" s="67">
        <v>200</v>
      </c>
      <c r="K31" s="67">
        <v>26</v>
      </c>
      <c r="L31" s="67">
        <v>44</v>
      </c>
      <c r="M31" s="67">
        <v>15</v>
      </c>
      <c r="N31" s="67">
        <v>4</v>
      </c>
      <c r="O31" s="67">
        <v>131</v>
      </c>
      <c r="P31" s="67">
        <v>58</v>
      </c>
      <c r="Q31" s="67">
        <v>24</v>
      </c>
      <c r="R31" s="67">
        <v>96</v>
      </c>
      <c r="S31" s="67">
        <v>40</v>
      </c>
      <c r="T31" s="67">
        <v>55</v>
      </c>
      <c r="U31" s="67">
        <v>1</v>
      </c>
      <c r="V31" s="67">
        <v>330</v>
      </c>
      <c r="W31" s="67">
        <v>940</v>
      </c>
      <c r="X31" s="67">
        <v>16</v>
      </c>
      <c r="Y31" s="67">
        <v>477</v>
      </c>
      <c r="Z31" s="67">
        <v>425</v>
      </c>
      <c r="AA31" s="67">
        <v>46</v>
      </c>
      <c r="AB31" s="67">
        <v>32</v>
      </c>
      <c r="AC31" s="67">
        <v>135</v>
      </c>
      <c r="AD31" s="67">
        <v>15</v>
      </c>
      <c r="AE31" s="66">
        <f t="shared" si="0"/>
        <v>3320</v>
      </c>
    </row>
    <row r="32" spans="2:31" s="16" customFormat="1" ht="12.75">
      <c r="B32" s="69" t="s">
        <v>57</v>
      </c>
      <c r="C32" s="70"/>
      <c r="D32" s="70"/>
      <c r="E32" s="71"/>
      <c r="F32" s="64" t="s">
        <v>23</v>
      </c>
      <c r="G32" s="67">
        <v>3879</v>
      </c>
      <c r="H32" s="67">
        <v>582</v>
      </c>
      <c r="I32" s="67">
        <v>2473</v>
      </c>
      <c r="J32" s="67">
        <v>4437</v>
      </c>
      <c r="K32" s="67">
        <v>1090</v>
      </c>
      <c r="L32" s="67">
        <v>2594</v>
      </c>
      <c r="M32" s="67">
        <v>929</v>
      </c>
      <c r="N32" s="67">
        <v>586</v>
      </c>
      <c r="O32" s="67">
        <v>4271</v>
      </c>
      <c r="P32" s="67">
        <v>264</v>
      </c>
      <c r="Q32" s="67">
        <v>960</v>
      </c>
      <c r="R32" s="67">
        <v>1936</v>
      </c>
      <c r="S32" s="67">
        <v>71</v>
      </c>
      <c r="T32" s="67">
        <v>2930</v>
      </c>
      <c r="U32" s="67">
        <v>1372</v>
      </c>
      <c r="V32" s="67">
        <v>151</v>
      </c>
      <c r="W32" s="67">
        <v>3599</v>
      </c>
      <c r="X32" s="67">
        <v>1173</v>
      </c>
      <c r="Y32" s="67">
        <v>2252</v>
      </c>
      <c r="Z32" s="67">
        <v>8340</v>
      </c>
      <c r="AA32" s="67">
        <v>3949</v>
      </c>
      <c r="AB32" s="67">
        <v>2602</v>
      </c>
      <c r="AC32" s="67">
        <v>533</v>
      </c>
      <c r="AD32" s="67">
        <v>1659</v>
      </c>
      <c r="AE32" s="66">
        <f t="shared" si="0"/>
        <v>52632</v>
      </c>
    </row>
    <row r="33" spans="2:31" s="16" customFormat="1" ht="12.75">
      <c r="B33" s="69" t="s">
        <v>58</v>
      </c>
      <c r="C33" s="70"/>
      <c r="D33" s="70"/>
      <c r="E33" s="71"/>
      <c r="F33" s="64" t="s">
        <v>24</v>
      </c>
      <c r="G33" s="67">
        <v>2868</v>
      </c>
      <c r="H33" s="67">
        <v>190</v>
      </c>
      <c r="I33" s="67">
        <v>65</v>
      </c>
      <c r="J33" s="67">
        <v>9</v>
      </c>
      <c r="K33" s="67">
        <v>10</v>
      </c>
      <c r="L33" s="67">
        <v>4</v>
      </c>
      <c r="M33" s="67">
        <v>92</v>
      </c>
      <c r="N33" s="67">
        <v>2</v>
      </c>
      <c r="O33" s="67">
        <v>74</v>
      </c>
      <c r="P33" s="67">
        <v>80</v>
      </c>
      <c r="Q33" s="67">
        <v>57</v>
      </c>
      <c r="R33" s="67">
        <v>16</v>
      </c>
      <c r="S33" s="67">
        <v>411</v>
      </c>
      <c r="T33" s="67">
        <v>397</v>
      </c>
      <c r="U33" s="67">
        <v>1</v>
      </c>
      <c r="V33" s="67">
        <v>161</v>
      </c>
      <c r="W33" s="67">
        <v>116</v>
      </c>
      <c r="X33" s="67">
        <v>0</v>
      </c>
      <c r="Y33" s="67">
        <v>53</v>
      </c>
      <c r="Z33" s="67">
        <v>837</v>
      </c>
      <c r="AA33" s="67">
        <v>1</v>
      </c>
      <c r="AB33" s="67">
        <v>41</v>
      </c>
      <c r="AC33" s="67">
        <v>173</v>
      </c>
      <c r="AD33" s="67">
        <v>2</v>
      </c>
      <c r="AE33" s="66">
        <f t="shared" si="0"/>
        <v>5660</v>
      </c>
    </row>
    <row r="34" spans="2:31" s="16" customFormat="1" ht="12.75">
      <c r="B34" s="69" t="s">
        <v>59</v>
      </c>
      <c r="C34" s="70"/>
      <c r="D34" s="70"/>
      <c r="E34" s="71"/>
      <c r="F34" s="64" t="s">
        <v>25</v>
      </c>
      <c r="G34" s="67">
        <v>41</v>
      </c>
      <c r="H34" s="67">
        <v>4</v>
      </c>
      <c r="I34" s="67">
        <v>31</v>
      </c>
      <c r="J34" s="67">
        <v>0</v>
      </c>
      <c r="K34" s="67">
        <v>0</v>
      </c>
      <c r="L34" s="67">
        <v>0</v>
      </c>
      <c r="M34" s="67">
        <v>6</v>
      </c>
      <c r="N34" s="67">
        <v>5</v>
      </c>
      <c r="O34" s="67">
        <v>1</v>
      </c>
      <c r="P34" s="67">
        <v>0</v>
      </c>
      <c r="Q34" s="67">
        <v>0</v>
      </c>
      <c r="R34" s="67">
        <v>7</v>
      </c>
      <c r="S34" s="67">
        <v>7</v>
      </c>
      <c r="T34" s="67">
        <v>59</v>
      </c>
      <c r="U34" s="67">
        <v>2</v>
      </c>
      <c r="V34" s="67">
        <v>2</v>
      </c>
      <c r="W34" s="67">
        <v>3</v>
      </c>
      <c r="X34" s="67">
        <v>0</v>
      </c>
      <c r="Y34" s="67">
        <v>4</v>
      </c>
      <c r="Z34" s="67">
        <v>107</v>
      </c>
      <c r="AA34" s="67">
        <v>3</v>
      </c>
      <c r="AB34" s="67">
        <v>0</v>
      </c>
      <c r="AC34" s="67">
        <v>21</v>
      </c>
      <c r="AD34" s="67">
        <v>0</v>
      </c>
      <c r="AE34" s="66">
        <f t="shared" si="0"/>
        <v>303</v>
      </c>
    </row>
    <row r="35" spans="2:31" s="16" customFormat="1" ht="12.75">
      <c r="B35" s="69" t="s">
        <v>60</v>
      </c>
      <c r="C35" s="70"/>
      <c r="D35" s="70"/>
      <c r="E35" s="71"/>
      <c r="F35" s="64" t="s">
        <v>26</v>
      </c>
      <c r="G35" s="67">
        <v>27</v>
      </c>
      <c r="H35" s="67">
        <v>4</v>
      </c>
      <c r="I35" s="67">
        <v>11</v>
      </c>
      <c r="J35" s="67">
        <v>1</v>
      </c>
      <c r="K35" s="67">
        <v>2</v>
      </c>
      <c r="L35" s="67">
        <v>0</v>
      </c>
      <c r="M35" s="67">
        <v>12</v>
      </c>
      <c r="N35" s="67">
        <v>4</v>
      </c>
      <c r="O35" s="67">
        <v>0</v>
      </c>
      <c r="P35" s="67">
        <v>1</v>
      </c>
      <c r="Q35" s="67">
        <v>0</v>
      </c>
      <c r="R35" s="67">
        <v>1</v>
      </c>
      <c r="S35" s="67">
        <v>10</v>
      </c>
      <c r="T35" s="67">
        <v>21</v>
      </c>
      <c r="U35" s="67">
        <v>0</v>
      </c>
      <c r="V35" s="67">
        <v>32</v>
      </c>
      <c r="W35" s="67">
        <v>45</v>
      </c>
      <c r="X35" s="67">
        <v>0</v>
      </c>
      <c r="Y35" s="67">
        <v>56</v>
      </c>
      <c r="Z35" s="67">
        <v>86</v>
      </c>
      <c r="AA35" s="67">
        <v>0</v>
      </c>
      <c r="AB35" s="67">
        <v>0</v>
      </c>
      <c r="AC35" s="67">
        <v>14</v>
      </c>
      <c r="AD35" s="67">
        <v>0</v>
      </c>
      <c r="AE35" s="66">
        <f t="shared" si="0"/>
        <v>327</v>
      </c>
    </row>
    <row r="36" spans="2:31" s="16" customFormat="1" ht="12.75">
      <c r="B36" s="69" t="s">
        <v>61</v>
      </c>
      <c r="C36" s="70"/>
      <c r="D36" s="70"/>
      <c r="E36" s="71"/>
      <c r="F36" s="64" t="s">
        <v>27</v>
      </c>
      <c r="G36" s="67">
        <v>424</v>
      </c>
      <c r="H36" s="67">
        <v>50</v>
      </c>
      <c r="I36" s="67">
        <v>354</v>
      </c>
      <c r="J36" s="67">
        <v>23</v>
      </c>
      <c r="K36" s="67">
        <v>60</v>
      </c>
      <c r="L36" s="67">
        <v>44</v>
      </c>
      <c r="M36" s="67">
        <v>336</v>
      </c>
      <c r="N36" s="67">
        <v>259</v>
      </c>
      <c r="O36" s="67">
        <v>77</v>
      </c>
      <c r="P36" s="67">
        <v>19</v>
      </c>
      <c r="Q36" s="67">
        <v>32</v>
      </c>
      <c r="R36" s="67">
        <v>64</v>
      </c>
      <c r="S36" s="67">
        <v>6</v>
      </c>
      <c r="T36" s="67">
        <v>656</v>
      </c>
      <c r="U36" s="67">
        <v>93</v>
      </c>
      <c r="V36" s="67">
        <v>10</v>
      </c>
      <c r="W36" s="67">
        <v>128</v>
      </c>
      <c r="X36" s="67">
        <v>43</v>
      </c>
      <c r="Y36" s="67">
        <v>90</v>
      </c>
      <c r="Z36" s="67">
        <v>199</v>
      </c>
      <c r="AA36" s="67">
        <v>48</v>
      </c>
      <c r="AB36" s="67">
        <v>48</v>
      </c>
      <c r="AC36" s="67">
        <v>55</v>
      </c>
      <c r="AD36" s="67">
        <v>33</v>
      </c>
      <c r="AE36" s="66">
        <f t="shared" si="0"/>
        <v>3151</v>
      </c>
    </row>
    <row r="37" spans="1:31" s="17" customFormat="1" ht="12.75">
      <c r="A37" s="20"/>
      <c r="B37" s="69" t="s">
        <v>62</v>
      </c>
      <c r="C37" s="70"/>
      <c r="D37" s="70"/>
      <c r="E37" s="71"/>
      <c r="F37" s="64" t="s">
        <v>28</v>
      </c>
      <c r="G37" s="67">
        <v>19824</v>
      </c>
      <c r="H37" s="67">
        <v>2339</v>
      </c>
      <c r="I37" s="67">
        <v>119</v>
      </c>
      <c r="J37" s="67">
        <v>153</v>
      </c>
      <c r="K37" s="67">
        <v>11</v>
      </c>
      <c r="L37" s="67">
        <v>8</v>
      </c>
      <c r="M37" s="67">
        <v>4</v>
      </c>
      <c r="N37" s="67">
        <v>6</v>
      </c>
      <c r="O37" s="67">
        <v>1305</v>
      </c>
      <c r="P37" s="67">
        <v>6</v>
      </c>
      <c r="Q37" s="67">
        <v>2</v>
      </c>
      <c r="R37" s="67">
        <v>7</v>
      </c>
      <c r="S37" s="67">
        <v>2533</v>
      </c>
      <c r="T37" s="67">
        <v>71</v>
      </c>
      <c r="U37" s="67">
        <v>0</v>
      </c>
      <c r="V37" s="67">
        <v>10</v>
      </c>
      <c r="W37" s="67">
        <v>646</v>
      </c>
      <c r="X37" s="67">
        <v>1</v>
      </c>
      <c r="Y37" s="67">
        <v>11</v>
      </c>
      <c r="Z37" s="67">
        <v>1002</v>
      </c>
      <c r="AA37" s="67">
        <v>16</v>
      </c>
      <c r="AB37" s="67">
        <v>5</v>
      </c>
      <c r="AC37" s="67">
        <v>344</v>
      </c>
      <c r="AD37" s="67">
        <v>17</v>
      </c>
      <c r="AE37" s="66">
        <f t="shared" si="0"/>
        <v>28440</v>
      </c>
    </row>
    <row r="38" spans="1:31" s="16" customFormat="1" ht="12.75">
      <c r="A38" s="21"/>
      <c r="B38" s="69" t="s">
        <v>63</v>
      </c>
      <c r="C38" s="70"/>
      <c r="D38" s="70"/>
      <c r="E38" s="71"/>
      <c r="F38" s="64" t="s">
        <v>29</v>
      </c>
      <c r="G38" s="67">
        <v>239</v>
      </c>
      <c r="H38" s="67">
        <v>27</v>
      </c>
      <c r="I38" s="67">
        <v>234</v>
      </c>
      <c r="J38" s="67">
        <v>63</v>
      </c>
      <c r="K38" s="67">
        <v>7</v>
      </c>
      <c r="L38" s="67">
        <v>54</v>
      </c>
      <c r="M38" s="67">
        <v>5</v>
      </c>
      <c r="N38" s="67">
        <v>5</v>
      </c>
      <c r="O38" s="67">
        <v>53</v>
      </c>
      <c r="P38" s="67">
        <v>40</v>
      </c>
      <c r="Q38" s="67">
        <v>36</v>
      </c>
      <c r="R38" s="67">
        <v>55</v>
      </c>
      <c r="S38" s="67">
        <v>14</v>
      </c>
      <c r="T38" s="67">
        <v>43</v>
      </c>
      <c r="U38" s="67">
        <v>17</v>
      </c>
      <c r="V38" s="67">
        <v>28</v>
      </c>
      <c r="W38" s="67">
        <v>322</v>
      </c>
      <c r="X38" s="67">
        <v>13</v>
      </c>
      <c r="Y38" s="67">
        <v>56</v>
      </c>
      <c r="Z38" s="67">
        <v>4163</v>
      </c>
      <c r="AA38" s="67">
        <v>28</v>
      </c>
      <c r="AB38" s="67">
        <v>20</v>
      </c>
      <c r="AC38" s="67">
        <v>502</v>
      </c>
      <c r="AD38" s="67">
        <v>16</v>
      </c>
      <c r="AE38" s="66">
        <f t="shared" si="0"/>
        <v>6040</v>
      </c>
    </row>
    <row r="39" spans="1:31" s="16" customFormat="1" ht="14.25" customHeight="1">
      <c r="A39" s="21"/>
      <c r="B39" s="69" t="s">
        <v>64</v>
      </c>
      <c r="C39" s="70"/>
      <c r="D39" s="70"/>
      <c r="E39" s="71"/>
      <c r="F39" s="64" t="s">
        <v>30</v>
      </c>
      <c r="G39" s="67">
        <v>2828</v>
      </c>
      <c r="H39" s="67">
        <v>415</v>
      </c>
      <c r="I39" s="67">
        <v>1591</v>
      </c>
      <c r="J39" s="67">
        <v>2848</v>
      </c>
      <c r="K39" s="67">
        <v>674</v>
      </c>
      <c r="L39" s="67">
        <v>921</v>
      </c>
      <c r="M39" s="67">
        <v>516</v>
      </c>
      <c r="N39" s="67">
        <v>361</v>
      </c>
      <c r="O39" s="67">
        <v>1365</v>
      </c>
      <c r="P39" s="67">
        <v>410</v>
      </c>
      <c r="Q39" s="67">
        <v>358</v>
      </c>
      <c r="R39" s="67">
        <v>737</v>
      </c>
      <c r="S39" s="67">
        <v>69</v>
      </c>
      <c r="T39" s="67">
        <v>3279</v>
      </c>
      <c r="U39" s="67">
        <v>542</v>
      </c>
      <c r="V39" s="67">
        <v>334</v>
      </c>
      <c r="W39" s="67">
        <v>2215</v>
      </c>
      <c r="X39" s="67">
        <v>498</v>
      </c>
      <c r="Y39" s="67">
        <v>1920</v>
      </c>
      <c r="Z39" s="67">
        <v>10044</v>
      </c>
      <c r="AA39" s="67">
        <v>3083</v>
      </c>
      <c r="AB39" s="67">
        <v>2227</v>
      </c>
      <c r="AC39" s="67">
        <v>1339</v>
      </c>
      <c r="AD39" s="67">
        <v>951</v>
      </c>
      <c r="AE39" s="66">
        <f t="shared" si="0"/>
        <v>39525</v>
      </c>
    </row>
    <row r="40" spans="1:31" s="16" customFormat="1" ht="12.75" customHeight="1">
      <c r="A40" s="21"/>
      <c r="B40" s="69" t="s">
        <v>65</v>
      </c>
      <c r="C40" s="70"/>
      <c r="D40" s="70"/>
      <c r="E40" s="71"/>
      <c r="F40" s="64" t="s">
        <v>31</v>
      </c>
      <c r="G40" s="67">
        <v>1113</v>
      </c>
      <c r="H40" s="67">
        <v>137</v>
      </c>
      <c r="I40" s="67">
        <v>755</v>
      </c>
      <c r="J40" s="67">
        <v>805</v>
      </c>
      <c r="K40" s="67">
        <v>307</v>
      </c>
      <c r="L40" s="67">
        <v>301</v>
      </c>
      <c r="M40" s="67">
        <v>1105</v>
      </c>
      <c r="N40" s="67">
        <v>477</v>
      </c>
      <c r="O40" s="67">
        <v>1717</v>
      </c>
      <c r="P40" s="67">
        <v>374</v>
      </c>
      <c r="Q40" s="67">
        <v>1491</v>
      </c>
      <c r="R40" s="67">
        <v>957</v>
      </c>
      <c r="S40" s="67">
        <v>25</v>
      </c>
      <c r="T40" s="67">
        <v>957</v>
      </c>
      <c r="U40" s="67">
        <v>461</v>
      </c>
      <c r="V40" s="67">
        <v>1124</v>
      </c>
      <c r="W40" s="67">
        <v>2762</v>
      </c>
      <c r="X40" s="67">
        <v>542</v>
      </c>
      <c r="Y40" s="67">
        <v>1659</v>
      </c>
      <c r="Z40" s="67">
        <v>2421</v>
      </c>
      <c r="AA40" s="67">
        <v>2260</v>
      </c>
      <c r="AB40" s="67">
        <v>910</v>
      </c>
      <c r="AC40" s="67">
        <v>268</v>
      </c>
      <c r="AD40" s="67">
        <v>458</v>
      </c>
      <c r="AE40" s="66">
        <f t="shared" si="0"/>
        <v>23386</v>
      </c>
    </row>
    <row r="41" spans="1:31" s="16" customFormat="1" ht="12.75">
      <c r="A41" s="21"/>
      <c r="B41" s="69" t="s">
        <v>66</v>
      </c>
      <c r="C41" s="70"/>
      <c r="D41" s="70"/>
      <c r="E41" s="71"/>
      <c r="F41" s="64" t="s">
        <v>32</v>
      </c>
      <c r="G41" s="67">
        <v>2371</v>
      </c>
      <c r="H41" s="67">
        <v>286</v>
      </c>
      <c r="I41" s="67">
        <v>1528</v>
      </c>
      <c r="J41" s="67">
        <v>1359</v>
      </c>
      <c r="K41" s="67">
        <v>549</v>
      </c>
      <c r="L41" s="67">
        <v>1354</v>
      </c>
      <c r="M41" s="67">
        <v>421</v>
      </c>
      <c r="N41" s="67">
        <v>357</v>
      </c>
      <c r="O41" s="67">
        <v>2565</v>
      </c>
      <c r="P41" s="67">
        <v>127</v>
      </c>
      <c r="Q41" s="67">
        <v>409</v>
      </c>
      <c r="R41" s="67">
        <v>1616</v>
      </c>
      <c r="S41" s="67">
        <v>146</v>
      </c>
      <c r="T41" s="67">
        <v>1262</v>
      </c>
      <c r="U41" s="67">
        <v>599</v>
      </c>
      <c r="V41" s="67">
        <v>227</v>
      </c>
      <c r="W41" s="67">
        <v>965</v>
      </c>
      <c r="X41" s="67">
        <v>205</v>
      </c>
      <c r="Y41" s="67">
        <v>447</v>
      </c>
      <c r="Z41" s="67">
        <v>405</v>
      </c>
      <c r="AA41" s="67">
        <v>182</v>
      </c>
      <c r="AB41" s="67">
        <v>274</v>
      </c>
      <c r="AC41" s="67">
        <v>439</v>
      </c>
      <c r="AD41" s="67">
        <v>542</v>
      </c>
      <c r="AE41" s="66">
        <f t="shared" si="0"/>
        <v>18635</v>
      </c>
    </row>
    <row r="42" spans="1:31" s="16" customFormat="1" ht="12.75">
      <c r="A42" s="21"/>
      <c r="B42" s="69" t="s">
        <v>67</v>
      </c>
      <c r="C42" s="70"/>
      <c r="D42" s="70"/>
      <c r="E42" s="71"/>
      <c r="F42" s="64" t="s">
        <v>33</v>
      </c>
      <c r="G42" s="67">
        <v>141</v>
      </c>
      <c r="H42" s="67">
        <v>9</v>
      </c>
      <c r="I42" s="67">
        <v>42</v>
      </c>
      <c r="J42" s="67">
        <v>33</v>
      </c>
      <c r="K42" s="67">
        <v>32</v>
      </c>
      <c r="L42" s="67">
        <v>389</v>
      </c>
      <c r="M42" s="67">
        <v>93</v>
      </c>
      <c r="N42" s="67">
        <v>95</v>
      </c>
      <c r="O42" s="67">
        <v>249</v>
      </c>
      <c r="P42" s="67">
        <v>10</v>
      </c>
      <c r="Q42" s="67">
        <v>367</v>
      </c>
      <c r="R42" s="67">
        <v>221</v>
      </c>
      <c r="S42" s="67">
        <v>6</v>
      </c>
      <c r="T42" s="67">
        <v>391</v>
      </c>
      <c r="U42" s="67">
        <v>74</v>
      </c>
      <c r="V42" s="67">
        <v>455</v>
      </c>
      <c r="W42" s="67">
        <v>466</v>
      </c>
      <c r="X42" s="67">
        <v>9</v>
      </c>
      <c r="Y42" s="67">
        <v>102</v>
      </c>
      <c r="Z42" s="67">
        <v>505</v>
      </c>
      <c r="AA42" s="67">
        <v>40</v>
      </c>
      <c r="AB42" s="67">
        <v>7</v>
      </c>
      <c r="AC42" s="67">
        <v>33</v>
      </c>
      <c r="AD42" s="67">
        <v>56</v>
      </c>
      <c r="AE42" s="66">
        <f t="shared" si="0"/>
        <v>3825</v>
      </c>
    </row>
    <row r="43" spans="1:31" s="16" customFormat="1" ht="20.25" customHeight="1">
      <c r="A43" s="21"/>
      <c r="B43" s="69" t="s">
        <v>68</v>
      </c>
      <c r="C43" s="70"/>
      <c r="D43" s="70"/>
      <c r="E43" s="71"/>
      <c r="F43" s="64" t="s">
        <v>39</v>
      </c>
      <c r="G43" s="62">
        <f>((G23+G24+G25+G26)/G19)*100</f>
        <v>6.388595564941922</v>
      </c>
      <c r="H43" s="62">
        <f>((H23+H24+H25+H26)/H19)*100</f>
        <v>4.5129162776221605</v>
      </c>
      <c r="I43" s="62">
        <f>((I23+I24+I25+I26)/I19)*100</f>
        <v>18.060435699226986</v>
      </c>
      <c r="J43" s="62">
        <f aca="true" t="shared" si="2" ref="J43:AD43">((J23+J24+J25+J26)/J19)*100</f>
        <v>19.34993347272382</v>
      </c>
      <c r="K43" s="62">
        <f t="shared" si="2"/>
        <v>18.924050632911392</v>
      </c>
      <c r="L43" s="62">
        <f t="shared" si="2"/>
        <v>16.08853650479022</v>
      </c>
      <c r="M43" s="62">
        <f t="shared" si="2"/>
        <v>15.438432835820896</v>
      </c>
      <c r="N43" s="62">
        <f t="shared" si="2"/>
        <v>11.837048424289009</v>
      </c>
      <c r="O43" s="62">
        <f t="shared" si="2"/>
        <v>7.871519161841742</v>
      </c>
      <c r="P43" s="62">
        <f t="shared" si="2"/>
        <v>10.754912099276112</v>
      </c>
      <c r="Q43" s="62">
        <f t="shared" si="2"/>
        <v>0.4506196019526849</v>
      </c>
      <c r="R43" s="62">
        <f t="shared" si="2"/>
        <v>5.4272195936543275</v>
      </c>
      <c r="S43" s="62">
        <f t="shared" si="2"/>
        <v>10.562119584675976</v>
      </c>
      <c r="T43" s="62">
        <f t="shared" si="2"/>
        <v>2.1989005497251375</v>
      </c>
      <c r="U43" s="62">
        <f t="shared" si="2"/>
        <v>11.2817483756645</v>
      </c>
      <c r="V43" s="62">
        <f t="shared" si="2"/>
        <v>0.9641873278236914</v>
      </c>
      <c r="W43" s="62">
        <f t="shared" si="2"/>
        <v>15.306399132321042</v>
      </c>
      <c r="X43" s="62">
        <f t="shared" si="2"/>
        <v>54.96845425867508</v>
      </c>
      <c r="Y43" s="62">
        <f t="shared" si="2"/>
        <v>9.272943980929679</v>
      </c>
      <c r="Z43" s="62">
        <f t="shared" si="2"/>
        <v>53.09061488673139</v>
      </c>
      <c r="AA43" s="62">
        <f t="shared" si="2"/>
        <v>78.8019254769121</v>
      </c>
      <c r="AB43" s="62">
        <f t="shared" si="2"/>
        <v>28.579726982282892</v>
      </c>
      <c r="AC43" s="62">
        <f t="shared" si="2"/>
        <v>2.017094017094017</v>
      </c>
      <c r="AD43" s="62">
        <f t="shared" si="2"/>
        <v>21.715686274509803</v>
      </c>
      <c r="AE43" s="62">
        <f>((AE23+AE24+AE25+AE26)/AE19)*100</f>
        <v>20.34526203369183</v>
      </c>
    </row>
    <row r="44" spans="1:31" s="16" customFormat="1" ht="12.75">
      <c r="A44" s="21"/>
      <c r="B44" s="69" t="s">
        <v>69</v>
      </c>
      <c r="C44" s="70"/>
      <c r="D44" s="70"/>
      <c r="E44" s="71"/>
      <c r="F44" s="64" t="s">
        <v>40</v>
      </c>
      <c r="G44" s="62">
        <f>G28/G19*100</f>
        <v>4.363403228239553</v>
      </c>
      <c r="H44" s="62">
        <f>H28/H19*100</f>
        <v>4.606286959228136</v>
      </c>
      <c r="I44" s="62">
        <f>I28/I19*100</f>
        <v>7.964394471773249</v>
      </c>
      <c r="J44" s="62">
        <f aca="true" t="shared" si="3" ref="J44:AD44">J28/J19*100</f>
        <v>2.642083254134195</v>
      </c>
      <c r="K44" s="62">
        <f t="shared" si="3"/>
        <v>7.2784810126582276</v>
      </c>
      <c r="L44" s="62">
        <f t="shared" si="3"/>
        <v>6.50809382226627</v>
      </c>
      <c r="M44" s="62">
        <f t="shared" si="3"/>
        <v>26.07276119402985</v>
      </c>
      <c r="N44" s="62">
        <f t="shared" si="3"/>
        <v>31.053036126056877</v>
      </c>
      <c r="O44" s="62">
        <f t="shared" si="3"/>
        <v>8.257513096222773</v>
      </c>
      <c r="P44" s="62">
        <f t="shared" si="3"/>
        <v>1.7580144777662874</v>
      </c>
      <c r="Q44" s="62">
        <f t="shared" si="3"/>
        <v>9.538114907998498</v>
      </c>
      <c r="R44" s="62">
        <f t="shared" si="3"/>
        <v>8.87837461731144</v>
      </c>
      <c r="S44" s="62">
        <f t="shared" si="3"/>
        <v>3.0791263873970642</v>
      </c>
      <c r="T44" s="62">
        <f t="shared" si="3"/>
        <v>8.279193736465102</v>
      </c>
      <c r="U44" s="62">
        <f t="shared" si="3"/>
        <v>6.3201417601890135</v>
      </c>
      <c r="V44" s="62">
        <f t="shared" si="3"/>
        <v>6.336088154269973</v>
      </c>
      <c r="W44" s="62">
        <f t="shared" si="3"/>
        <v>6.507592190889371</v>
      </c>
      <c r="X44" s="62">
        <f t="shared" si="3"/>
        <v>1.6561514195583598</v>
      </c>
      <c r="Y44" s="62">
        <f t="shared" si="3"/>
        <v>4.934445768772348</v>
      </c>
      <c r="Z44" s="62">
        <f t="shared" si="3"/>
        <v>7.373247033441207</v>
      </c>
      <c r="AA44" s="62">
        <f t="shared" si="3"/>
        <v>19.005170262078803</v>
      </c>
      <c r="AB44" s="62">
        <f t="shared" si="3"/>
        <v>4.09526575660761</v>
      </c>
      <c r="AC44" s="62">
        <f t="shared" si="3"/>
        <v>3.316239316239316</v>
      </c>
      <c r="AD44" s="62">
        <f t="shared" si="3"/>
        <v>7.598039215686274</v>
      </c>
      <c r="AE44" s="62">
        <f>AE28/AE19*100</f>
        <v>7.18392003404227</v>
      </c>
    </row>
    <row r="45" spans="1:31" s="16" customFormat="1" ht="12.75">
      <c r="A45" s="21"/>
      <c r="B45" s="69" t="s">
        <v>70</v>
      </c>
      <c r="C45" s="70"/>
      <c r="D45" s="70"/>
      <c r="E45" s="71"/>
      <c r="F45" s="64" t="s">
        <v>41</v>
      </c>
      <c r="G45" s="62">
        <f>SUM((G37+G38)/G19)*100</f>
        <v>75.66375018856539</v>
      </c>
      <c r="H45" s="62">
        <f>SUM((H37+H38)/H19)*100</f>
        <v>73.63834422657952</v>
      </c>
      <c r="I45" s="62">
        <f>SUM((I37+I38)/I19)*100</f>
        <v>8.268915436870461</v>
      </c>
      <c r="J45" s="62">
        <f aca="true" t="shared" si="4" ref="J45:AD45">SUM((J37+J38)/J19)*100</f>
        <v>4.105683330165368</v>
      </c>
      <c r="K45" s="62">
        <f t="shared" si="4"/>
        <v>1.139240506329114</v>
      </c>
      <c r="L45" s="62">
        <f t="shared" si="4"/>
        <v>2.048232573505121</v>
      </c>
      <c r="M45" s="62">
        <f t="shared" si="4"/>
        <v>0.4197761194029851</v>
      </c>
      <c r="N45" s="62">
        <f t="shared" si="4"/>
        <v>0.8455034588777863</v>
      </c>
      <c r="O45" s="62">
        <f t="shared" si="4"/>
        <v>18.72070581748001</v>
      </c>
      <c r="P45" s="62">
        <f t="shared" si="4"/>
        <v>4.756980351602896</v>
      </c>
      <c r="Q45" s="62">
        <f t="shared" si="4"/>
        <v>1.426962072850169</v>
      </c>
      <c r="R45" s="62">
        <f t="shared" si="4"/>
        <v>1.7255775118285557</v>
      </c>
      <c r="S45" s="62">
        <f t="shared" si="4"/>
        <v>91.1922663802363</v>
      </c>
      <c r="T45" s="62">
        <f t="shared" si="4"/>
        <v>1.899050474762619</v>
      </c>
      <c r="U45" s="62">
        <f t="shared" si="4"/>
        <v>1.004134672179563</v>
      </c>
      <c r="V45" s="62">
        <f t="shared" si="4"/>
        <v>1.7447199265381086</v>
      </c>
      <c r="W45" s="62">
        <f t="shared" si="4"/>
        <v>13.123644251626898</v>
      </c>
      <c r="X45" s="62">
        <f t="shared" si="4"/>
        <v>1.1041009463722398</v>
      </c>
      <c r="Y45" s="62">
        <f t="shared" si="4"/>
        <v>1.597139451728248</v>
      </c>
      <c r="Z45" s="62">
        <f t="shared" si="4"/>
        <v>27.85868392664509</v>
      </c>
      <c r="AA45" s="62">
        <f t="shared" si="4"/>
        <v>0.7844535567837404</v>
      </c>
      <c r="AB45" s="62">
        <f t="shared" si="4"/>
        <v>0.7261109497531223</v>
      </c>
      <c r="AC45" s="62">
        <f t="shared" si="4"/>
        <v>28.923076923076923</v>
      </c>
      <c r="AD45" s="62">
        <f t="shared" si="4"/>
        <v>1.6176470588235297</v>
      </c>
      <c r="AE45" s="62">
        <f>SUM((AE37+AE38)/AE19)*100</f>
        <v>28.769054909846393</v>
      </c>
    </row>
    <row r="46" spans="1:22" s="25" customFormat="1" ht="12.75">
      <c r="A46" s="21"/>
      <c r="B46" s="32"/>
      <c r="C46" s="32"/>
      <c r="D46" s="32"/>
      <c r="E46" s="32"/>
      <c r="F46" s="29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4"/>
    </row>
    <row r="47" spans="1:22" s="25" customFormat="1" ht="12.75">
      <c r="A47" s="26"/>
      <c r="B47" s="32"/>
      <c r="C47" s="32"/>
      <c r="D47" s="32"/>
      <c r="E47" s="32"/>
      <c r="F47" s="29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</row>
    <row r="48" spans="1:22" s="25" customFormat="1" ht="12.75">
      <c r="A48" s="24"/>
      <c r="B48" s="33"/>
      <c r="C48" s="33"/>
      <c r="D48" s="34"/>
      <c r="E48" s="34"/>
      <c r="F48" s="2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4"/>
    </row>
    <row r="49" spans="1:22" s="25" customFormat="1" ht="12.75">
      <c r="A49" s="27"/>
      <c r="B49" s="33"/>
      <c r="C49" s="33"/>
      <c r="D49" s="34"/>
      <c r="E49" s="34"/>
      <c r="F49" s="2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3"/>
      <c r="U49" s="23"/>
      <c r="V49" s="24"/>
    </row>
    <row r="50" spans="1:22" s="25" customFormat="1" ht="12.75">
      <c r="A50" s="27"/>
      <c r="B50" s="33"/>
      <c r="C50" s="33"/>
      <c r="D50" s="34"/>
      <c r="E50" s="34"/>
      <c r="F50" s="3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3"/>
      <c r="U50" s="23"/>
      <c r="V50" s="24"/>
    </row>
    <row r="51" spans="1:22" s="25" customFormat="1" ht="12.75">
      <c r="A51" s="27"/>
      <c r="B51" s="33"/>
      <c r="C51" s="33"/>
      <c r="D51" s="34"/>
      <c r="E51" s="34"/>
      <c r="F51" s="3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4"/>
      <c r="T51" s="24"/>
      <c r="U51" s="24"/>
      <c r="V51" s="24"/>
    </row>
    <row r="52" spans="1:22" s="25" customFormat="1" ht="12.75">
      <c r="A52" s="24"/>
      <c r="B52" s="33"/>
      <c r="C52" s="33"/>
      <c r="D52" s="34"/>
      <c r="E52" s="34"/>
      <c r="F52" s="31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25" customFormat="1" ht="12.75">
      <c r="A53" s="24"/>
      <c r="B53" s="33"/>
      <c r="C53" s="33"/>
      <c r="D53" s="34"/>
      <c r="E53" s="34"/>
      <c r="F53" s="31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25" customFormat="1" ht="12.75">
      <c r="A54" s="24"/>
      <c r="B54" s="33"/>
      <c r="C54" s="33"/>
      <c r="D54" s="34"/>
      <c r="E54" s="34"/>
      <c r="F54" s="31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25" customFormat="1" ht="12.75">
      <c r="A55" s="24"/>
      <c r="B55" s="33"/>
      <c r="C55" s="33"/>
      <c r="D55" s="34"/>
      <c r="E55" s="34"/>
      <c r="F55" s="31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25" customFormat="1" ht="12.75">
      <c r="A56" s="24"/>
      <c r="B56" s="33"/>
      <c r="C56" s="33"/>
      <c r="D56" s="34"/>
      <c r="E56" s="34"/>
      <c r="F56" s="31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6" s="25" customFormat="1" ht="12.75">
      <c r="A57" s="24"/>
      <c r="B57" s="33"/>
      <c r="C57" s="33"/>
      <c r="D57" s="33"/>
      <c r="E57" s="33"/>
      <c r="F57" s="1"/>
    </row>
    <row r="58" spans="1:6" s="25" customFormat="1" ht="12.75">
      <c r="A58" s="24"/>
      <c r="B58" s="33"/>
      <c r="C58" s="33"/>
      <c r="D58" s="33"/>
      <c r="E58" s="33"/>
      <c r="F58" s="1"/>
    </row>
    <row r="59" spans="1:5" s="25" customFormat="1" ht="12.75">
      <c r="A59" s="24"/>
      <c r="B59" s="33"/>
      <c r="C59" s="33"/>
      <c r="D59" s="33"/>
      <c r="E59" s="33"/>
    </row>
    <row r="60" spans="1:5" s="25" customFormat="1" ht="12.75">
      <c r="A60" s="24"/>
      <c r="B60" s="33"/>
      <c r="C60" s="33"/>
      <c r="D60" s="33"/>
      <c r="E60" s="33"/>
    </row>
    <row r="61" spans="1:5" s="25" customFormat="1" ht="12.75">
      <c r="A61" s="24"/>
      <c r="B61" s="33"/>
      <c r="C61" s="33"/>
      <c r="D61" s="33"/>
      <c r="E61" s="33"/>
    </row>
    <row r="62" spans="1:5" s="25" customFormat="1" ht="12.75">
      <c r="A62" s="24"/>
      <c r="B62" s="33"/>
      <c r="C62" s="33"/>
      <c r="D62" s="33"/>
      <c r="E62" s="33"/>
    </row>
    <row r="63" spans="1:5" s="25" customFormat="1" ht="12.75">
      <c r="A63" s="28"/>
      <c r="B63" s="35"/>
      <c r="C63" s="35"/>
      <c r="D63" s="35"/>
      <c r="E63" s="35"/>
    </row>
    <row r="64" spans="1:5" s="25" customFormat="1" ht="12.75">
      <c r="A64" s="28"/>
      <c r="B64" s="35"/>
      <c r="C64" s="35"/>
      <c r="D64" s="35"/>
      <c r="E64" s="35"/>
    </row>
    <row r="65" spans="1:5" s="25" customFormat="1" ht="12.75">
      <c r="A65" s="28"/>
      <c r="B65" s="35"/>
      <c r="C65" s="35"/>
      <c r="D65" s="35"/>
      <c r="E65" s="35"/>
    </row>
    <row r="66" spans="2:5" s="25" customFormat="1" ht="12.75">
      <c r="B66" s="35"/>
      <c r="C66" s="35"/>
      <c r="D66" s="35"/>
      <c r="E66" s="35"/>
    </row>
    <row r="67" spans="2:5" s="25" customFormat="1" ht="12.75">
      <c r="B67" s="35"/>
      <c r="C67" s="35"/>
      <c r="D67" s="35"/>
      <c r="E67" s="35"/>
    </row>
    <row r="68" spans="2:5" s="25" customFormat="1" ht="12.75">
      <c r="B68" s="35"/>
      <c r="C68" s="35"/>
      <c r="D68" s="35"/>
      <c r="E68" s="35"/>
    </row>
    <row r="69" spans="2:5" s="25" customFormat="1" ht="12.75">
      <c r="B69" s="35"/>
      <c r="C69" s="35"/>
      <c r="D69" s="35"/>
      <c r="E69" s="35"/>
    </row>
    <row r="70" spans="2:5" s="25" customFormat="1" ht="12.75">
      <c r="B70" s="35"/>
      <c r="C70" s="35"/>
      <c r="D70" s="35"/>
      <c r="E70" s="35"/>
    </row>
    <row r="71" spans="2:5" s="25" customFormat="1" ht="12.75">
      <c r="B71" s="35"/>
      <c r="C71" s="35"/>
      <c r="D71" s="35"/>
      <c r="E71" s="35"/>
    </row>
    <row r="72" spans="2:5" s="25" customFormat="1" ht="12.75">
      <c r="B72" s="35"/>
      <c r="C72" s="35"/>
      <c r="D72" s="35"/>
      <c r="E72" s="35"/>
    </row>
    <row r="73" spans="2:5" s="25" customFormat="1" ht="12.75">
      <c r="B73" s="35"/>
      <c r="C73" s="35"/>
      <c r="D73" s="35"/>
      <c r="E73" s="35"/>
    </row>
    <row r="74" spans="2:5" s="25" customFormat="1" ht="12.75">
      <c r="B74" s="35"/>
      <c r="C74" s="35"/>
      <c r="D74" s="35"/>
      <c r="E74" s="35"/>
    </row>
    <row r="75" spans="2:5" s="25" customFormat="1" ht="12.75">
      <c r="B75" s="35"/>
      <c r="C75" s="35"/>
      <c r="D75" s="35"/>
      <c r="E75" s="35"/>
    </row>
    <row r="76" spans="2:5" s="25" customFormat="1" ht="12.75">
      <c r="B76" s="35"/>
      <c r="C76" s="35"/>
      <c r="D76" s="35"/>
      <c r="E76" s="35"/>
    </row>
    <row r="77" spans="2:5" s="25" customFormat="1" ht="12.75">
      <c r="B77" s="35"/>
      <c r="C77" s="35"/>
      <c r="D77" s="35"/>
      <c r="E77" s="35"/>
    </row>
    <row r="78" spans="2:5" s="25" customFormat="1" ht="12.75">
      <c r="B78" s="35"/>
      <c r="C78" s="35"/>
      <c r="D78" s="35"/>
      <c r="E78" s="35"/>
    </row>
  </sheetData>
  <mergeCells count="32">
    <mergeCell ref="B32:E32"/>
    <mergeCell ref="B24:E24"/>
    <mergeCell ref="B25:E25"/>
    <mergeCell ref="B30:E30"/>
    <mergeCell ref="B31:E31"/>
    <mergeCell ref="B26:E26"/>
    <mergeCell ref="B27:E27"/>
    <mergeCell ref="B28:E28"/>
    <mergeCell ref="B29:E29"/>
    <mergeCell ref="B33:E33"/>
    <mergeCell ref="B34:E34"/>
    <mergeCell ref="B35:E35"/>
    <mergeCell ref="B36:E36"/>
    <mergeCell ref="B17:E17"/>
    <mergeCell ref="B19:E19"/>
    <mergeCell ref="B20:E20"/>
    <mergeCell ref="B23:E23"/>
    <mergeCell ref="B22:E22"/>
    <mergeCell ref="B21:E21"/>
    <mergeCell ref="F6:G6"/>
    <mergeCell ref="D11:F11"/>
    <mergeCell ref="B6:C6"/>
    <mergeCell ref="B16:E16"/>
    <mergeCell ref="B43:E43"/>
    <mergeCell ref="B44:E44"/>
    <mergeCell ref="B45:E45"/>
    <mergeCell ref="B37:E37"/>
    <mergeCell ref="B38:E38"/>
    <mergeCell ref="B40:E40"/>
    <mergeCell ref="B41:E41"/>
    <mergeCell ref="B42:E42"/>
    <mergeCell ref="B39:E39"/>
  </mergeCells>
  <printOptions verticalCentered="1"/>
  <pageMargins left="0.32" right="0.02" top="0" bottom="0" header="0" footer="0"/>
  <pageSetup horizontalDpi="600" verticalDpi="600" orientation="landscape" paperSize="124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2007-10-26T23:19:10Z</cp:lastPrinted>
  <dcterms:created xsi:type="dcterms:W3CDTF">2006-08-04T15:03:32Z</dcterms:created>
  <dcterms:modified xsi:type="dcterms:W3CDTF">2007-10-26T23:19:23Z</dcterms:modified>
  <cp:category/>
  <cp:version/>
  <cp:contentType/>
  <cp:contentStatus/>
</cp:coreProperties>
</file>