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840" activeTab="0"/>
  </bookViews>
  <sheets>
    <sheet name="Tabla 13-07 " sheetId="1" r:id="rId1"/>
  </sheets>
  <definedNames>
    <definedName name="_xlnm.Print_Area" localSheetId="0">'Tabla 13-07 '!$A$1:$AF$59</definedName>
  </definedNames>
  <calcPr fullCalcOnLoad="1"/>
</workbook>
</file>

<file path=xl/sharedStrings.xml><?xml version="1.0" encoding="utf-8"?>
<sst xmlns="http://schemas.openxmlformats.org/spreadsheetml/2006/main" count="134" uniqueCount="133">
  <si>
    <t>Dirección de Políticas Regionales y Departamentales</t>
  </si>
  <si>
    <t>Tabla Número</t>
  </si>
  <si>
    <t>Variable</t>
  </si>
  <si>
    <t>Cobertura Geográfica</t>
  </si>
  <si>
    <t>Unidad de Medida</t>
  </si>
  <si>
    <t>Código  Municipio</t>
  </si>
  <si>
    <t>Sololá</t>
  </si>
  <si>
    <t>San José Chacayá</t>
  </si>
  <si>
    <t>Santa María Visitación</t>
  </si>
  <si>
    <t>Santa Lucía Utatlán</t>
  </si>
  <si>
    <t>Nahualá</t>
  </si>
  <si>
    <t>Santa Catarina Ixtahuacán</t>
  </si>
  <si>
    <t>Santa Clara la Laguna</t>
  </si>
  <si>
    <t>Concepción</t>
  </si>
  <si>
    <t>San Andrés Semetabaj</t>
  </si>
  <si>
    <t>Panajachel</t>
  </si>
  <si>
    <t>Santa Catarina Palopó</t>
  </si>
  <si>
    <t>San Antonio Palopó</t>
  </si>
  <si>
    <t>San Lucas Tolimán</t>
  </si>
  <si>
    <t>San Juan la Laguna</t>
  </si>
  <si>
    <t>San Pedro la Laguna</t>
  </si>
  <si>
    <t>Santiago Atitlán</t>
  </si>
  <si>
    <t>Municipios del Departamento de Sololá</t>
  </si>
  <si>
    <t>Santa Cruz La Laguna</t>
  </si>
  <si>
    <t>San Pablo La Laguna</t>
  </si>
  <si>
    <t>San Marcos La Laguna</t>
  </si>
  <si>
    <t>Indicador</t>
  </si>
  <si>
    <t>Número de personas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</si>
  <si>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</si>
  <si>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</si>
  <si>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</si>
  <si>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>DEPT. SOLOLA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</si>
  <si>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</si>
  <si>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</si>
  <si>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</si>
  <si>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</si>
  <si>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</si>
  <si>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</si>
  <si>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</si>
  <si>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</si>
  <si>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</si>
  <si>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</si>
  <si>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</si>
  <si>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</si>
  <si>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</si>
  <si>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</si>
  <si>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</si>
  <si>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</si>
  <si>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</si>
  <si>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</si>
  <si>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</si>
  <si>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</t>
  </si>
  <si>
    <t>Ref. Código Campo</t>
  </si>
  <si>
    <t xml:space="preserve">Fecha de Datos </t>
  </si>
  <si>
    <t>Fuente de datos de educación</t>
  </si>
  <si>
    <t>Anuario Estadístico 2005, Ministerio de Educación</t>
  </si>
  <si>
    <t>11f Población de 6 a 15 años inscritos final en Primaria</t>
  </si>
  <si>
    <t>11g Población 6 a 15 años inscritos final en Primaria Hombre</t>
  </si>
  <si>
    <t>11h Población 6 a 15 años inscritos final en Primaria Mujer</t>
  </si>
  <si>
    <t>11k Población de 12 a 21 años inscrita final en Básicos</t>
  </si>
  <si>
    <t>11l Población de 12 a 21 años inscritos final Básicos Hombre</t>
  </si>
  <si>
    <t>11m Población de 12 a 21 años inscritos final Básicos Mujer</t>
  </si>
  <si>
    <t>11p Población de 15 a 21 años inscrita final en Diversificado</t>
  </si>
  <si>
    <t>11q Población de 15 a 21 años inscrita final en Diversificado Hombre</t>
  </si>
  <si>
    <t>11r Población de 15 a 21 años inscrita final en Diversificado Mujer</t>
  </si>
  <si>
    <t>6A15PRF</t>
  </si>
  <si>
    <t>6A15PRF_H</t>
  </si>
  <si>
    <t>6A15PRF_M</t>
  </si>
  <si>
    <t>12A21BAF</t>
  </si>
  <si>
    <t>12A21BAF_H</t>
  </si>
  <si>
    <t>12A21BAF_M</t>
  </si>
  <si>
    <t>15A21DVF</t>
  </si>
  <si>
    <t>15A21DVF_H</t>
  </si>
  <si>
    <t>15A21DVF_M</t>
  </si>
  <si>
    <t xml:space="preserve"> 13 - 07</t>
  </si>
  <si>
    <t>Total de Estudiantes promovidos y no promovidos por nivel de escolaridad, por sexo y grupo étnico</t>
  </si>
  <si>
    <t>Tasa de aprobación</t>
  </si>
  <si>
    <t>Tasa de reprobaciión</t>
  </si>
  <si>
    <t>13f Población promovida en Primaria</t>
  </si>
  <si>
    <t>13g Población promovida en Primaria Hombre</t>
  </si>
  <si>
    <t>13h Población promovida en Primaria Mujer</t>
  </si>
  <si>
    <t>13k Población promovida en Básicos</t>
  </si>
  <si>
    <t>13l Población promovida en Básicos Hombre</t>
  </si>
  <si>
    <t>13m Población promovida en Básicos Mujer</t>
  </si>
  <si>
    <t>13p Población promovida en Diversificado</t>
  </si>
  <si>
    <t>13q Población promovida en Diversificado Hombre</t>
  </si>
  <si>
    <t>13r Población promovida en Diversificado Mujer</t>
  </si>
  <si>
    <t>13ah Tasa de Aprobación Primaria</t>
  </si>
  <si>
    <t>13ai Tasa de Aprobación Primaria Hombre</t>
  </si>
  <si>
    <t>13aj Tasa de Aprobación Primaria Mujer</t>
  </si>
  <si>
    <t xml:space="preserve">13am Tasa de Reprobación Primaria </t>
  </si>
  <si>
    <t>13an Tasa de Reprobación Primaria Hombre</t>
  </si>
  <si>
    <t>13ao Tasa de Reprobación Primaria Mujer</t>
  </si>
  <si>
    <t>13ar Tasa de Aprobación Básicos</t>
  </si>
  <si>
    <t>13as Tasa de Aprobación Básicos Hombre</t>
  </si>
  <si>
    <t>13at Tasa de Aprobación Básicos Mujer</t>
  </si>
  <si>
    <t xml:space="preserve">13aw Tasa de Reprobación Básicos </t>
  </si>
  <si>
    <t>13ax Tasa de Reprobación Básicos Hombre</t>
  </si>
  <si>
    <t>13ay Tasa de Reprobación Básicos Mujer</t>
  </si>
  <si>
    <t>13bb Tasa de Aprobación Diversificado</t>
  </si>
  <si>
    <t>13bc Tasa de Aprobación Diversificado Hombre</t>
  </si>
  <si>
    <t>13bd Tasa de Aprobación Diversificado Mujer</t>
  </si>
  <si>
    <t xml:space="preserve">13bg Tasa de Reprobación Diversificado </t>
  </si>
  <si>
    <t>13bh Tasa de Reprobación Diversificado Hombre</t>
  </si>
  <si>
    <t>13bi Tasa de Reprobación Diversificado Mujer</t>
  </si>
  <si>
    <t>PRO_PR</t>
  </si>
  <si>
    <t>PRO_PRM</t>
  </si>
  <si>
    <t>PRO_PRH</t>
  </si>
  <si>
    <t>PRO_BA</t>
  </si>
  <si>
    <t>PRO_BAH</t>
  </si>
  <si>
    <t>PRO_BAM</t>
  </si>
  <si>
    <t>PRO_DV</t>
  </si>
  <si>
    <t>PRO_DVH</t>
  </si>
  <si>
    <t>PRO_DVM</t>
  </si>
  <si>
    <t>P_RP_PR</t>
  </si>
  <si>
    <t>P_RP_PRH</t>
  </si>
  <si>
    <t>P_RP_PRM</t>
  </si>
  <si>
    <t>P_AP_PR</t>
  </si>
  <si>
    <t>P_AP_PRH</t>
  </si>
  <si>
    <t>P_AP_PRM</t>
  </si>
  <si>
    <t>P_AP_BA</t>
  </si>
  <si>
    <t>P_AP_BAH</t>
  </si>
  <si>
    <t>P_AP_BAM</t>
  </si>
  <si>
    <t>P_AP_DV</t>
  </si>
  <si>
    <t>P_AP_DVH</t>
  </si>
  <si>
    <t>P_AP_DVM</t>
  </si>
  <si>
    <t>P_RP_DV</t>
  </si>
  <si>
    <t>P_RP_DVH</t>
  </si>
  <si>
    <t>P_RP_DVM</t>
  </si>
  <si>
    <t>Tasa de aprobación, calculada como: (población promovida / población inscrita final) * 100</t>
  </si>
  <si>
    <t>Tasa de reprobación, calculada como: [(población inscrita final - población no promovida) / población inscrita final)] * 100</t>
  </si>
  <si>
    <t>P_RP_BA</t>
  </si>
  <si>
    <t>P_RP_BAH</t>
  </si>
</sst>
</file>

<file path=xl/styles.xml><?xml version="1.0" encoding="utf-8"?>
<styleSheet xmlns="http://schemas.openxmlformats.org/spreadsheetml/2006/main">
  <numFmts count="2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;[Red]0.00"/>
    <numFmt numFmtId="173" formatCode="#,##0.00;[Red]#,##0.00"/>
    <numFmt numFmtId="174" formatCode="#,##0;[Red]#,##0"/>
    <numFmt numFmtId="175" formatCode="0.0%"/>
    <numFmt numFmtId="176" formatCode="0;[Red]0"/>
    <numFmt numFmtId="177" formatCode="_(* #,##0.0_);_(* \(#,##0.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Book Antiqua"/>
      <family val="1"/>
    </font>
    <font>
      <i/>
      <sz val="8"/>
      <name val="Tahoma"/>
      <family val="2"/>
    </font>
    <font>
      <b/>
      <sz val="8"/>
      <name val="Arial"/>
      <family val="2"/>
    </font>
    <font>
      <sz val="10"/>
      <name val="Tahoma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2" xfId="0" applyFill="1" applyBorder="1" applyAlignment="1">
      <alignment horizontal="center"/>
    </xf>
    <xf numFmtId="0" fontId="4" fillId="0" borderId="0" xfId="0" applyFont="1" applyAlignment="1">
      <alignment/>
    </xf>
    <xf numFmtId="16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4" fontId="6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0" fillId="2" borderId="4" xfId="0" applyFill="1" applyBorder="1" applyAlignment="1">
      <alignment wrapText="1"/>
    </xf>
    <xf numFmtId="0" fontId="7" fillId="2" borderId="5" xfId="0" applyFont="1" applyFill="1" applyBorder="1" applyAlignment="1">
      <alignment/>
    </xf>
    <xf numFmtId="0" fontId="1" fillId="2" borderId="5" xfId="0" applyNumberFormat="1" applyFont="1" applyFill="1" applyBorder="1" applyAlignment="1">
      <alignment horizontal="right"/>
    </xf>
    <xf numFmtId="0" fontId="1" fillId="2" borderId="5" xfId="0" applyNumberFormat="1" applyFont="1" applyFill="1" applyBorder="1" applyAlignment="1">
      <alignment/>
    </xf>
    <xf numFmtId="0" fontId="4" fillId="2" borderId="4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/>
    </xf>
    <xf numFmtId="0" fontId="0" fillId="2" borderId="4" xfId="0" applyFill="1" applyBorder="1" applyAlignment="1">
      <alignment/>
    </xf>
    <xf numFmtId="2" fontId="1" fillId="2" borderId="5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/>
    </xf>
    <xf numFmtId="0" fontId="0" fillId="2" borderId="6" xfId="0" applyFill="1" applyBorder="1" applyAlignment="1">
      <alignment/>
    </xf>
    <xf numFmtId="0" fontId="10" fillId="0" borderId="0" xfId="0" applyFont="1" applyAlignment="1">
      <alignment/>
    </xf>
    <xf numFmtId="0" fontId="10" fillId="0" borderId="7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0" fillId="0" borderId="8" xfId="0" applyFont="1" applyFill="1" applyBorder="1" applyAlignment="1">
      <alignment vertical="top" wrapText="1"/>
    </xf>
    <xf numFmtId="0" fontId="10" fillId="0" borderId="9" xfId="0" applyFont="1" applyFill="1" applyBorder="1" applyAlignment="1">
      <alignment vertical="top" wrapText="1"/>
    </xf>
    <xf numFmtId="0" fontId="10" fillId="0" borderId="0" xfId="0" applyFont="1" applyBorder="1" applyAlignment="1">
      <alignment horizontal="left" vertical="top"/>
    </xf>
    <xf numFmtId="0" fontId="11" fillId="0" borderId="0" xfId="0" applyFont="1" applyAlignment="1">
      <alignment/>
    </xf>
    <xf numFmtId="0" fontId="11" fillId="0" borderId="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0" xfId="0" applyFont="1" applyBorder="1" applyAlignment="1">
      <alignment horizontal="left" vertical="top" wrapText="1"/>
    </xf>
    <xf numFmtId="0" fontId="10" fillId="0" borderId="1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 vertical="top"/>
    </xf>
    <xf numFmtId="0" fontId="10" fillId="0" borderId="12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5" fillId="3" borderId="5" xfId="0" applyFont="1" applyFill="1" applyBorder="1" applyAlignment="1">
      <alignment wrapText="1"/>
    </xf>
    <xf numFmtId="0" fontId="4" fillId="3" borderId="5" xfId="0" applyFont="1" applyFill="1" applyBorder="1" applyAlignment="1">
      <alignment wrapText="1"/>
    </xf>
    <xf numFmtId="16" fontId="5" fillId="3" borderId="5" xfId="0" applyNumberFormat="1" applyFont="1" applyFill="1" applyBorder="1" applyAlignment="1">
      <alignment wrapText="1"/>
    </xf>
    <xf numFmtId="49" fontId="1" fillId="3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wrapText="1"/>
    </xf>
    <xf numFmtId="0" fontId="1" fillId="3" borderId="5" xfId="0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7"/>
  <sheetViews>
    <sheetView showGridLines="0" tabSelected="1" workbookViewId="0" topLeftCell="D3">
      <selection activeCell="M16" activeCellId="4" sqref="A6:E6 J6:K6 B18:K18 L18 M16:AF18"/>
    </sheetView>
  </sheetViews>
  <sheetFormatPr defaultColWidth="11.421875" defaultRowHeight="12.75"/>
  <cols>
    <col min="1" max="4" width="2.7109375" style="0" customWidth="1"/>
    <col min="5" max="5" width="3.28125" style="0" customWidth="1"/>
    <col min="6" max="6" width="2.7109375" style="0" customWidth="1"/>
    <col min="7" max="7" width="3.421875" style="0" customWidth="1"/>
    <col min="8" max="8" width="4.57421875" style="0" customWidth="1"/>
    <col min="9" max="9" width="3.7109375" style="0" customWidth="1"/>
    <col min="10" max="10" width="5.140625" style="0" customWidth="1"/>
    <col min="11" max="11" width="28.421875" style="0" customWidth="1"/>
    <col min="12" max="12" width="14.57421875" style="0" customWidth="1"/>
    <col min="13" max="13" width="11.00390625" style="0" bestFit="1" customWidth="1"/>
    <col min="14" max="14" width="12.00390625" style="0" customWidth="1"/>
    <col min="15" max="15" width="12.421875" style="0" customWidth="1"/>
    <col min="16" max="16" width="11.7109375" style="0" customWidth="1"/>
    <col min="17" max="17" width="10.8515625" style="0" customWidth="1"/>
    <col min="18" max="18" width="15.57421875" style="0" customWidth="1"/>
    <col min="19" max="19" width="12.00390625" style="0" customWidth="1"/>
    <col min="20" max="20" width="11.28125" style="0" customWidth="1"/>
    <col min="21" max="21" width="11.7109375" style="0" customWidth="1"/>
    <col min="22" max="22" width="11.140625" style="0" customWidth="1"/>
    <col min="23" max="23" width="13.00390625" style="0" customWidth="1"/>
    <col min="24" max="24" width="12.57421875" style="0" customWidth="1"/>
    <col min="25" max="25" width="10.57421875" style="0" customWidth="1"/>
    <col min="26" max="26" width="10.421875" style="0" customWidth="1"/>
    <col min="27" max="27" width="10.00390625" style="0" bestFit="1" customWidth="1"/>
    <col min="28" max="28" width="12.28125" style="0" customWidth="1"/>
    <col min="29" max="29" width="11.28125" style="0" customWidth="1"/>
    <col min="30" max="30" width="10.8515625" style="0" customWidth="1"/>
    <col min="31" max="36" width="10.7109375" style="0" customWidth="1"/>
    <col min="37" max="37" width="13.7109375" style="0" customWidth="1"/>
    <col min="38" max="41" width="10.7109375" style="0" customWidth="1"/>
    <col min="42" max="42" width="5.00390625" style="0" bestFit="1" customWidth="1"/>
    <col min="43" max="16384" width="2.7109375" style="0" customWidth="1"/>
  </cols>
  <sheetData>
    <row r="1" spans="1:16" s="11" customFormat="1" ht="12">
      <c r="A1" s="24" t="s">
        <v>28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s="11" customFormat="1" ht="12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s="11" customFormat="1" ht="12">
      <c r="A3" s="24" t="s">
        <v>29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s="11" customFormat="1" ht="12">
      <c r="A4" s="24" t="s">
        <v>30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="11" customFormat="1" ht="12"/>
    <row r="6" spans="1:12" s="11" customFormat="1" ht="12">
      <c r="A6" s="66" t="s">
        <v>1</v>
      </c>
      <c r="B6" s="67"/>
      <c r="C6" s="67"/>
      <c r="D6" s="67"/>
      <c r="E6" s="67"/>
      <c r="F6" s="12"/>
      <c r="G6" s="13"/>
      <c r="H6" s="13"/>
      <c r="J6" s="68" t="s">
        <v>74</v>
      </c>
      <c r="K6" s="67"/>
      <c r="L6" s="22"/>
    </row>
    <row r="7" spans="10:16" s="11" customFormat="1" ht="12">
      <c r="J7" s="14"/>
      <c r="K7" s="14"/>
      <c r="L7" s="14"/>
      <c r="M7" s="14"/>
      <c r="N7" s="14"/>
      <c r="O7" s="14"/>
      <c r="P7" s="14"/>
    </row>
    <row r="8" spans="2:19" s="40" customFormat="1" ht="12.75" customHeight="1">
      <c r="B8" s="41" t="s">
        <v>2</v>
      </c>
      <c r="C8" s="42"/>
      <c r="D8" s="42"/>
      <c r="E8" s="42"/>
      <c r="F8" s="42"/>
      <c r="G8" s="42"/>
      <c r="H8" s="42"/>
      <c r="I8" s="42"/>
      <c r="J8" s="42"/>
      <c r="K8" s="43" t="s">
        <v>75</v>
      </c>
      <c r="L8" s="43"/>
      <c r="M8" s="43"/>
      <c r="N8" s="43"/>
      <c r="O8" s="43"/>
      <c r="P8" s="43"/>
      <c r="Q8" s="43"/>
      <c r="R8" s="44"/>
      <c r="S8" s="45"/>
    </row>
    <row r="9" spans="2:19" s="46" customFormat="1" ht="12.75" customHeight="1">
      <c r="B9" s="47" t="s">
        <v>26</v>
      </c>
      <c r="C9" s="48"/>
      <c r="D9" s="48"/>
      <c r="E9" s="48"/>
      <c r="F9" s="48"/>
      <c r="G9" s="48"/>
      <c r="H9" s="48"/>
      <c r="I9" s="48"/>
      <c r="J9" s="48"/>
      <c r="K9" s="49" t="s">
        <v>76</v>
      </c>
      <c r="L9" s="49"/>
      <c r="M9" s="49"/>
      <c r="N9" s="49"/>
      <c r="O9" s="49"/>
      <c r="P9" s="49"/>
      <c r="Q9" s="49"/>
      <c r="R9" s="50"/>
      <c r="S9" s="51"/>
    </row>
    <row r="10" spans="2:19" s="46" customFormat="1" ht="12.75" customHeight="1">
      <c r="B10" s="47"/>
      <c r="C10" s="48"/>
      <c r="D10" s="48"/>
      <c r="E10" s="48"/>
      <c r="F10" s="48"/>
      <c r="G10" s="48"/>
      <c r="H10" s="48"/>
      <c r="I10" s="48"/>
      <c r="J10" s="48"/>
      <c r="K10" s="49" t="s">
        <v>77</v>
      </c>
      <c r="L10" s="49"/>
      <c r="M10" s="49"/>
      <c r="N10" s="49"/>
      <c r="O10" s="49"/>
      <c r="P10" s="49"/>
      <c r="Q10" s="49"/>
      <c r="R10" s="50"/>
      <c r="S10" s="51"/>
    </row>
    <row r="11" spans="2:19" s="40" customFormat="1" ht="12">
      <c r="B11" s="52" t="s">
        <v>3</v>
      </c>
      <c r="C11" s="53"/>
      <c r="D11" s="53"/>
      <c r="E11" s="53"/>
      <c r="F11" s="53"/>
      <c r="G11" s="53"/>
      <c r="H11" s="53"/>
      <c r="I11" s="53"/>
      <c r="J11" s="53"/>
      <c r="K11" s="54" t="s">
        <v>22</v>
      </c>
      <c r="L11" s="54"/>
      <c r="M11" s="54"/>
      <c r="N11" s="54"/>
      <c r="O11" s="54"/>
      <c r="P11" s="54"/>
      <c r="Q11" s="54"/>
      <c r="R11" s="55"/>
      <c r="S11" s="56"/>
    </row>
    <row r="12" spans="2:19" s="40" customFormat="1" ht="12.75" customHeight="1">
      <c r="B12" s="52" t="s">
        <v>53</v>
      </c>
      <c r="C12" s="53"/>
      <c r="D12" s="53"/>
      <c r="E12" s="53"/>
      <c r="F12" s="53"/>
      <c r="G12" s="53"/>
      <c r="H12" s="53"/>
      <c r="I12" s="53"/>
      <c r="J12" s="53"/>
      <c r="K12" s="57">
        <v>2005</v>
      </c>
      <c r="L12" s="57"/>
      <c r="M12" s="57"/>
      <c r="N12" s="57"/>
      <c r="O12" s="57"/>
      <c r="P12" s="57"/>
      <c r="Q12" s="57"/>
      <c r="R12" s="58"/>
      <c r="S12" s="56"/>
    </row>
    <row r="13" spans="2:38" s="40" customFormat="1" ht="12">
      <c r="B13" s="52" t="s">
        <v>4</v>
      </c>
      <c r="C13" s="53"/>
      <c r="D13" s="53"/>
      <c r="E13" s="53"/>
      <c r="F13" s="53"/>
      <c r="G13" s="53"/>
      <c r="H13" s="53"/>
      <c r="I13" s="53"/>
      <c r="J13" s="53"/>
      <c r="K13" s="54" t="s">
        <v>27</v>
      </c>
      <c r="L13" s="54"/>
      <c r="M13" s="54"/>
      <c r="N13" s="54"/>
      <c r="O13" s="54"/>
      <c r="P13" s="54"/>
      <c r="Q13" s="54"/>
      <c r="R13" s="55"/>
      <c r="AG13" s="59"/>
      <c r="AI13" s="59"/>
      <c r="AJ13" s="59"/>
      <c r="AK13" s="59"/>
      <c r="AL13" s="59"/>
    </row>
    <row r="14" spans="2:19" s="60" customFormat="1" ht="12">
      <c r="B14" s="61" t="s">
        <v>54</v>
      </c>
      <c r="C14" s="62"/>
      <c r="D14" s="62"/>
      <c r="E14" s="62"/>
      <c r="F14" s="62"/>
      <c r="G14" s="62"/>
      <c r="H14" s="62"/>
      <c r="I14" s="62"/>
      <c r="J14" s="62"/>
      <c r="K14" s="63" t="s">
        <v>55</v>
      </c>
      <c r="L14" s="63"/>
      <c r="M14" s="63"/>
      <c r="N14" s="63"/>
      <c r="O14" s="63"/>
      <c r="P14" s="63"/>
      <c r="Q14" s="63"/>
      <c r="R14" s="64"/>
      <c r="S14" s="65"/>
    </row>
    <row r="15" spans="2:31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2:32" ht="12.75" customHeight="1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16"/>
      <c r="M16" s="71" t="s">
        <v>6</v>
      </c>
      <c r="N16" s="71" t="s">
        <v>7</v>
      </c>
      <c r="O16" s="71" t="s">
        <v>8</v>
      </c>
      <c r="P16" s="71" t="s">
        <v>9</v>
      </c>
      <c r="Q16" s="71" t="s">
        <v>10</v>
      </c>
      <c r="R16" s="71" t="s">
        <v>11</v>
      </c>
      <c r="S16" s="71" t="s">
        <v>12</v>
      </c>
      <c r="T16" s="71" t="s">
        <v>13</v>
      </c>
      <c r="U16" s="71" t="s">
        <v>14</v>
      </c>
      <c r="V16" s="71" t="s">
        <v>15</v>
      </c>
      <c r="W16" s="71" t="s">
        <v>16</v>
      </c>
      <c r="X16" s="71" t="s">
        <v>17</v>
      </c>
      <c r="Y16" s="71" t="s">
        <v>18</v>
      </c>
      <c r="Z16" s="71" t="s">
        <v>23</v>
      </c>
      <c r="AA16" s="71" t="s">
        <v>24</v>
      </c>
      <c r="AB16" s="71" t="s">
        <v>25</v>
      </c>
      <c r="AC16" s="71" t="s">
        <v>19</v>
      </c>
      <c r="AD16" s="71" t="s">
        <v>20</v>
      </c>
      <c r="AE16" s="71" t="s">
        <v>21</v>
      </c>
      <c r="AF16" s="71" t="s">
        <v>31</v>
      </c>
    </row>
    <row r="17" spans="2:32" ht="12.7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17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</row>
    <row r="18" spans="2:32" s="15" customFormat="1" ht="12.75">
      <c r="B18" s="69" t="s">
        <v>5</v>
      </c>
      <c r="C18" s="69"/>
      <c r="D18" s="69"/>
      <c r="E18" s="69"/>
      <c r="F18" s="69"/>
      <c r="G18" s="69"/>
      <c r="H18" s="69"/>
      <c r="I18" s="69"/>
      <c r="J18" s="69"/>
      <c r="K18" s="69"/>
      <c r="L18" s="70" t="s">
        <v>52</v>
      </c>
      <c r="M18" s="72" t="s">
        <v>32</v>
      </c>
      <c r="N18" s="72" t="s">
        <v>33</v>
      </c>
      <c r="O18" s="72" t="s">
        <v>34</v>
      </c>
      <c r="P18" s="72" t="s">
        <v>35</v>
      </c>
      <c r="Q18" s="72" t="s">
        <v>36</v>
      </c>
      <c r="R18" s="72" t="s">
        <v>37</v>
      </c>
      <c r="S18" s="72" t="s">
        <v>38</v>
      </c>
      <c r="T18" s="72" t="s">
        <v>39</v>
      </c>
      <c r="U18" s="72" t="s">
        <v>40</v>
      </c>
      <c r="V18" s="72" t="s">
        <v>41</v>
      </c>
      <c r="W18" s="72" t="s">
        <v>42</v>
      </c>
      <c r="X18" s="72" t="s">
        <v>43</v>
      </c>
      <c r="Y18" s="72" t="s">
        <v>44</v>
      </c>
      <c r="Z18" s="72" t="s">
        <v>45</v>
      </c>
      <c r="AA18" s="72" t="s">
        <v>46</v>
      </c>
      <c r="AB18" s="72" t="s">
        <v>47</v>
      </c>
      <c r="AC18" s="72" t="s">
        <v>48</v>
      </c>
      <c r="AD18" s="72" t="s">
        <v>49</v>
      </c>
      <c r="AE18" s="72" t="s">
        <v>50</v>
      </c>
      <c r="AF18" s="73" t="s">
        <v>51</v>
      </c>
    </row>
    <row r="19" spans="2:41" s="1" customFormat="1" ht="12.75">
      <c r="B19" s="8"/>
      <c r="C19" s="9"/>
      <c r="D19" s="9"/>
      <c r="E19" s="9"/>
      <c r="F19" s="9"/>
      <c r="G19" s="9"/>
      <c r="H19" s="9"/>
      <c r="I19" s="9"/>
      <c r="J19" s="9"/>
      <c r="K19" s="7"/>
      <c r="L19" s="7"/>
      <c r="M19" s="4"/>
      <c r="N19" s="4"/>
      <c r="O19" s="4"/>
      <c r="P19" s="5"/>
      <c r="Q19" s="5"/>
      <c r="R19" s="4"/>
      <c r="S19" s="4"/>
      <c r="T19" s="4"/>
      <c r="U19" s="4"/>
      <c r="V19" s="4"/>
      <c r="W19" s="4"/>
      <c r="X19" s="6"/>
      <c r="Y19" s="6"/>
      <c r="Z19" s="4"/>
      <c r="AA19" s="4"/>
      <c r="AB19" s="4"/>
      <c r="AC19" s="4"/>
      <c r="AD19" s="4"/>
      <c r="AE19" s="4"/>
      <c r="AF19" s="10"/>
      <c r="AG19" s="2"/>
      <c r="AH19" s="2"/>
      <c r="AI19" s="2"/>
      <c r="AJ19" s="2"/>
      <c r="AK19" s="2"/>
      <c r="AL19" s="2"/>
      <c r="AM19" s="2"/>
      <c r="AN19" s="2"/>
      <c r="AO19" s="2"/>
    </row>
    <row r="20" spans="2:41" s="19" customFormat="1" ht="12.75">
      <c r="B20" s="28" t="s">
        <v>56</v>
      </c>
      <c r="C20" s="29"/>
      <c r="D20" s="29"/>
      <c r="E20" s="29"/>
      <c r="F20" s="29"/>
      <c r="G20" s="29"/>
      <c r="H20" s="29"/>
      <c r="I20" s="29"/>
      <c r="J20" s="29"/>
      <c r="K20" s="29"/>
      <c r="L20" s="30" t="s">
        <v>65</v>
      </c>
      <c r="M20" s="31">
        <v>15196</v>
      </c>
      <c r="N20" s="31">
        <v>687</v>
      </c>
      <c r="O20" s="31">
        <v>364</v>
      </c>
      <c r="P20" s="31">
        <v>3808</v>
      </c>
      <c r="Q20" s="31">
        <v>13869</v>
      </c>
      <c r="R20" s="31">
        <v>8653</v>
      </c>
      <c r="S20" s="31">
        <v>1687</v>
      </c>
      <c r="T20" s="31">
        <v>688</v>
      </c>
      <c r="U20" s="31">
        <v>2031</v>
      </c>
      <c r="V20" s="31">
        <v>2202</v>
      </c>
      <c r="W20" s="31">
        <v>624</v>
      </c>
      <c r="X20" s="31">
        <v>2148</v>
      </c>
      <c r="Y20" s="31">
        <v>4418</v>
      </c>
      <c r="Z20" s="31">
        <v>880</v>
      </c>
      <c r="AA20" s="31">
        <v>1325</v>
      </c>
      <c r="AB20" s="31">
        <v>443</v>
      </c>
      <c r="AC20" s="31">
        <v>1846</v>
      </c>
      <c r="AD20" s="31">
        <v>1586</v>
      </c>
      <c r="AE20" s="31">
        <v>6039</v>
      </c>
      <c r="AF20" s="32">
        <f aca="true" t="shared" si="0" ref="AF20:AF28">SUM(M20:AE20)</f>
        <v>68494</v>
      </c>
      <c r="AG20" s="21"/>
      <c r="AH20" s="21"/>
      <c r="AI20" s="21"/>
      <c r="AJ20" s="21"/>
      <c r="AK20" s="21"/>
      <c r="AL20" s="21"/>
      <c r="AM20" s="21"/>
      <c r="AN20" s="21"/>
      <c r="AO20" s="21"/>
    </row>
    <row r="21" spans="2:41" s="19" customFormat="1" ht="12.75">
      <c r="B21" s="28" t="s">
        <v>57</v>
      </c>
      <c r="C21" s="29"/>
      <c r="D21" s="29"/>
      <c r="E21" s="29"/>
      <c r="F21" s="29"/>
      <c r="G21" s="29"/>
      <c r="H21" s="29"/>
      <c r="I21" s="29"/>
      <c r="J21" s="29"/>
      <c r="K21" s="29"/>
      <c r="L21" s="30" t="s">
        <v>66</v>
      </c>
      <c r="M21" s="31">
        <v>7819</v>
      </c>
      <c r="N21" s="31">
        <v>357</v>
      </c>
      <c r="O21" s="31">
        <v>179</v>
      </c>
      <c r="P21" s="31">
        <v>1946</v>
      </c>
      <c r="Q21" s="31">
        <v>7092</v>
      </c>
      <c r="R21" s="31">
        <v>4367</v>
      </c>
      <c r="S21" s="31">
        <v>850</v>
      </c>
      <c r="T21" s="31">
        <v>394</v>
      </c>
      <c r="U21" s="31">
        <v>1011</v>
      </c>
      <c r="V21" s="31">
        <v>1125</v>
      </c>
      <c r="W21" s="31">
        <v>314</v>
      </c>
      <c r="X21" s="31">
        <v>1136</v>
      </c>
      <c r="Y21" s="31">
        <v>2281</v>
      </c>
      <c r="Z21" s="31">
        <v>444</v>
      </c>
      <c r="AA21" s="31">
        <v>660</v>
      </c>
      <c r="AB21" s="31">
        <v>209</v>
      </c>
      <c r="AC21" s="31">
        <v>965</v>
      </c>
      <c r="AD21" s="31">
        <v>809</v>
      </c>
      <c r="AE21" s="31">
        <v>3136</v>
      </c>
      <c r="AF21" s="32">
        <f t="shared" si="0"/>
        <v>35094</v>
      </c>
      <c r="AG21" s="21"/>
      <c r="AH21" s="21"/>
      <c r="AI21" s="21"/>
      <c r="AJ21" s="21"/>
      <c r="AK21" s="21"/>
      <c r="AL21" s="21"/>
      <c r="AM21" s="21"/>
      <c r="AN21" s="21"/>
      <c r="AO21" s="21"/>
    </row>
    <row r="22" spans="2:41" s="19" customFormat="1" ht="12.75">
      <c r="B22" s="28" t="s">
        <v>58</v>
      </c>
      <c r="C22" s="29"/>
      <c r="D22" s="29"/>
      <c r="E22" s="29"/>
      <c r="F22" s="29"/>
      <c r="G22" s="29"/>
      <c r="H22" s="29"/>
      <c r="I22" s="29"/>
      <c r="J22" s="29"/>
      <c r="K22" s="29"/>
      <c r="L22" s="30" t="s">
        <v>67</v>
      </c>
      <c r="M22" s="31">
        <v>7377</v>
      </c>
      <c r="N22" s="31">
        <v>330</v>
      </c>
      <c r="O22" s="31">
        <v>185</v>
      </c>
      <c r="P22" s="31">
        <v>1862</v>
      </c>
      <c r="Q22" s="31">
        <v>6777</v>
      </c>
      <c r="R22" s="31">
        <v>4286</v>
      </c>
      <c r="S22" s="31">
        <v>837</v>
      </c>
      <c r="T22" s="31">
        <v>294</v>
      </c>
      <c r="U22" s="31">
        <v>1020</v>
      </c>
      <c r="V22" s="31">
        <v>1077</v>
      </c>
      <c r="W22" s="31">
        <v>310</v>
      </c>
      <c r="X22" s="31">
        <v>1012</v>
      </c>
      <c r="Y22" s="31">
        <v>2137</v>
      </c>
      <c r="Z22" s="31">
        <v>436</v>
      </c>
      <c r="AA22" s="31">
        <v>665</v>
      </c>
      <c r="AB22" s="31">
        <v>234</v>
      </c>
      <c r="AC22" s="31">
        <v>881</v>
      </c>
      <c r="AD22" s="31">
        <v>777</v>
      </c>
      <c r="AE22" s="31">
        <v>2903</v>
      </c>
      <c r="AF22" s="32">
        <f t="shared" si="0"/>
        <v>33400</v>
      </c>
      <c r="AG22" s="21"/>
      <c r="AH22" s="21"/>
      <c r="AI22" s="21"/>
      <c r="AJ22" s="21"/>
      <c r="AK22" s="21"/>
      <c r="AL22" s="21"/>
      <c r="AM22" s="21"/>
      <c r="AN22" s="21"/>
      <c r="AO22" s="21"/>
    </row>
    <row r="23" spans="2:41" s="19" customFormat="1" ht="12.75">
      <c r="B23" s="28" t="s">
        <v>59</v>
      </c>
      <c r="C23" s="29"/>
      <c r="D23" s="29"/>
      <c r="E23" s="29"/>
      <c r="F23" s="29"/>
      <c r="G23" s="29"/>
      <c r="H23" s="29"/>
      <c r="I23" s="29"/>
      <c r="J23" s="29"/>
      <c r="K23" s="29"/>
      <c r="L23" s="30" t="s">
        <v>68</v>
      </c>
      <c r="M23" s="31">
        <v>3209</v>
      </c>
      <c r="N23" s="31">
        <v>107</v>
      </c>
      <c r="O23" s="31">
        <v>158</v>
      </c>
      <c r="P23" s="31">
        <v>1005</v>
      </c>
      <c r="Q23" s="31">
        <v>1693</v>
      </c>
      <c r="R23" s="31">
        <v>1101</v>
      </c>
      <c r="S23" s="31">
        <v>274</v>
      </c>
      <c r="T23" s="31">
        <v>0</v>
      </c>
      <c r="U23" s="31">
        <v>542</v>
      </c>
      <c r="V23" s="31">
        <v>819</v>
      </c>
      <c r="W23" s="31">
        <v>30</v>
      </c>
      <c r="X23" s="31">
        <v>150</v>
      </c>
      <c r="Y23" s="31">
        <v>1144</v>
      </c>
      <c r="Z23" s="31">
        <v>26</v>
      </c>
      <c r="AA23" s="31">
        <v>221</v>
      </c>
      <c r="AB23" s="31">
        <v>89</v>
      </c>
      <c r="AC23" s="31">
        <v>485</v>
      </c>
      <c r="AD23" s="31">
        <v>566</v>
      </c>
      <c r="AE23" s="31">
        <v>813</v>
      </c>
      <c r="AF23" s="32">
        <f t="shared" si="0"/>
        <v>12432</v>
      </c>
      <c r="AG23" s="21"/>
      <c r="AH23" s="21"/>
      <c r="AI23" s="21"/>
      <c r="AJ23" s="21"/>
      <c r="AK23" s="21"/>
      <c r="AL23" s="21"/>
      <c r="AM23" s="21"/>
      <c r="AN23" s="21"/>
      <c r="AO23" s="21"/>
    </row>
    <row r="24" spans="2:41" s="19" customFormat="1" ht="12.75">
      <c r="B24" s="28" t="s">
        <v>60</v>
      </c>
      <c r="C24" s="29"/>
      <c r="D24" s="29"/>
      <c r="E24" s="29"/>
      <c r="F24" s="29"/>
      <c r="G24" s="29"/>
      <c r="H24" s="29"/>
      <c r="I24" s="29"/>
      <c r="J24" s="29"/>
      <c r="K24" s="29"/>
      <c r="L24" s="30" t="s">
        <v>69</v>
      </c>
      <c r="M24" s="31">
        <v>1692</v>
      </c>
      <c r="N24" s="31">
        <v>60</v>
      </c>
      <c r="O24" s="31">
        <v>94</v>
      </c>
      <c r="P24" s="31">
        <v>556</v>
      </c>
      <c r="Q24" s="31">
        <v>875</v>
      </c>
      <c r="R24" s="31">
        <v>630</v>
      </c>
      <c r="S24" s="31">
        <v>160</v>
      </c>
      <c r="T24" s="31">
        <v>0</v>
      </c>
      <c r="U24" s="31">
        <v>222</v>
      </c>
      <c r="V24" s="31">
        <v>453</v>
      </c>
      <c r="W24" s="31">
        <v>16</v>
      </c>
      <c r="X24" s="31">
        <v>86</v>
      </c>
      <c r="Y24" s="31">
        <v>684</v>
      </c>
      <c r="Z24" s="31">
        <v>13</v>
      </c>
      <c r="AA24" s="31">
        <v>144</v>
      </c>
      <c r="AB24" s="31">
        <v>45</v>
      </c>
      <c r="AC24" s="31">
        <v>263</v>
      </c>
      <c r="AD24" s="31">
        <v>289</v>
      </c>
      <c r="AE24" s="31">
        <v>429</v>
      </c>
      <c r="AF24" s="32">
        <f t="shared" si="0"/>
        <v>6711</v>
      </c>
      <c r="AG24" s="21"/>
      <c r="AH24" s="21"/>
      <c r="AI24" s="21"/>
      <c r="AJ24" s="21"/>
      <c r="AK24" s="21"/>
      <c r="AL24" s="21"/>
      <c r="AM24" s="21"/>
      <c r="AN24" s="21"/>
      <c r="AO24" s="21"/>
    </row>
    <row r="25" spans="2:41" s="19" customFormat="1" ht="12.75">
      <c r="B25" s="28" t="s">
        <v>61</v>
      </c>
      <c r="C25" s="29"/>
      <c r="D25" s="29"/>
      <c r="E25" s="29"/>
      <c r="F25" s="29"/>
      <c r="G25" s="29"/>
      <c r="H25" s="29"/>
      <c r="I25" s="29"/>
      <c r="J25" s="29"/>
      <c r="K25" s="29"/>
      <c r="L25" s="30" t="s">
        <v>70</v>
      </c>
      <c r="M25" s="31">
        <v>1517</v>
      </c>
      <c r="N25" s="31">
        <v>47</v>
      </c>
      <c r="O25" s="31">
        <v>64</v>
      </c>
      <c r="P25" s="31">
        <v>449</v>
      </c>
      <c r="Q25" s="31">
        <v>818</v>
      </c>
      <c r="R25" s="31">
        <v>471</v>
      </c>
      <c r="S25" s="31">
        <v>114</v>
      </c>
      <c r="T25" s="31">
        <v>0</v>
      </c>
      <c r="U25" s="31">
        <v>320</v>
      </c>
      <c r="V25" s="31">
        <v>366</v>
      </c>
      <c r="W25" s="31">
        <v>14</v>
      </c>
      <c r="X25" s="31">
        <v>64</v>
      </c>
      <c r="Y25" s="31">
        <v>460</v>
      </c>
      <c r="Z25" s="31">
        <v>13</v>
      </c>
      <c r="AA25" s="31">
        <v>77</v>
      </c>
      <c r="AB25" s="31">
        <v>44</v>
      </c>
      <c r="AC25" s="31">
        <v>222</v>
      </c>
      <c r="AD25" s="31">
        <v>277</v>
      </c>
      <c r="AE25" s="31">
        <v>384</v>
      </c>
      <c r="AF25" s="32">
        <f t="shared" si="0"/>
        <v>5721</v>
      </c>
      <c r="AG25" s="21"/>
      <c r="AH25" s="21"/>
      <c r="AI25" s="21"/>
      <c r="AJ25" s="21"/>
      <c r="AK25" s="21"/>
      <c r="AL25" s="21"/>
      <c r="AM25" s="21"/>
      <c r="AN25" s="21"/>
      <c r="AO25" s="21"/>
    </row>
    <row r="26" spans="2:41" s="19" customFormat="1" ht="12.75" customHeight="1">
      <c r="B26" s="28" t="s">
        <v>62</v>
      </c>
      <c r="C26" s="33"/>
      <c r="D26" s="33"/>
      <c r="E26" s="33"/>
      <c r="F26" s="33"/>
      <c r="G26" s="33"/>
      <c r="H26" s="33"/>
      <c r="I26" s="33"/>
      <c r="J26" s="33"/>
      <c r="K26" s="34"/>
      <c r="L26" s="30" t="s">
        <v>71</v>
      </c>
      <c r="M26" s="31">
        <v>1718</v>
      </c>
      <c r="N26" s="31">
        <v>0</v>
      </c>
      <c r="O26" s="31">
        <v>260</v>
      </c>
      <c r="P26" s="31">
        <v>296</v>
      </c>
      <c r="Q26" s="31">
        <v>559</v>
      </c>
      <c r="R26" s="31">
        <v>176</v>
      </c>
      <c r="S26" s="31">
        <v>35</v>
      </c>
      <c r="T26" s="31">
        <v>0</v>
      </c>
      <c r="U26" s="31">
        <v>163</v>
      </c>
      <c r="V26" s="31">
        <v>390</v>
      </c>
      <c r="W26" s="31">
        <v>0</v>
      </c>
      <c r="X26" s="31">
        <v>0</v>
      </c>
      <c r="Y26" s="31">
        <v>389</v>
      </c>
      <c r="Z26" s="31">
        <v>0</v>
      </c>
      <c r="AA26" s="31">
        <v>0</v>
      </c>
      <c r="AB26" s="31">
        <v>0</v>
      </c>
      <c r="AC26" s="31">
        <v>164</v>
      </c>
      <c r="AD26" s="31">
        <v>156</v>
      </c>
      <c r="AE26" s="31">
        <v>243</v>
      </c>
      <c r="AF26" s="32">
        <f t="shared" si="0"/>
        <v>4549</v>
      </c>
      <c r="AG26" s="21"/>
      <c r="AH26" s="21"/>
      <c r="AI26" s="21"/>
      <c r="AJ26" s="21"/>
      <c r="AK26" s="21"/>
      <c r="AL26" s="21"/>
      <c r="AM26" s="21"/>
      <c r="AN26" s="21"/>
      <c r="AO26" s="21"/>
    </row>
    <row r="27" spans="2:41" s="19" customFormat="1" ht="12.75" customHeight="1">
      <c r="B27" s="28" t="s">
        <v>63</v>
      </c>
      <c r="C27" s="33"/>
      <c r="D27" s="33"/>
      <c r="E27" s="33"/>
      <c r="F27" s="33"/>
      <c r="G27" s="33"/>
      <c r="H27" s="33"/>
      <c r="I27" s="33"/>
      <c r="J27" s="33"/>
      <c r="K27" s="34"/>
      <c r="L27" s="30" t="s">
        <v>72</v>
      </c>
      <c r="M27" s="31">
        <v>962</v>
      </c>
      <c r="N27" s="31">
        <v>0</v>
      </c>
      <c r="O27" s="31">
        <v>121</v>
      </c>
      <c r="P27" s="31">
        <v>135</v>
      </c>
      <c r="Q27" s="31">
        <v>299</v>
      </c>
      <c r="R27" s="31">
        <v>99</v>
      </c>
      <c r="S27" s="31">
        <v>24</v>
      </c>
      <c r="T27" s="31">
        <v>0</v>
      </c>
      <c r="U27" s="31">
        <v>38</v>
      </c>
      <c r="V27" s="31">
        <v>212</v>
      </c>
      <c r="W27" s="31">
        <v>0</v>
      </c>
      <c r="X27" s="31">
        <v>0</v>
      </c>
      <c r="Y27" s="31">
        <v>227</v>
      </c>
      <c r="Z27" s="31">
        <v>0</v>
      </c>
      <c r="AA27" s="31">
        <v>0</v>
      </c>
      <c r="AB27" s="31">
        <v>0</v>
      </c>
      <c r="AC27" s="31">
        <v>96</v>
      </c>
      <c r="AD27" s="31">
        <v>60</v>
      </c>
      <c r="AE27" s="31">
        <v>133</v>
      </c>
      <c r="AF27" s="32">
        <f t="shared" si="0"/>
        <v>2406</v>
      </c>
      <c r="AG27" s="21"/>
      <c r="AH27" s="21"/>
      <c r="AI27" s="21"/>
      <c r="AJ27" s="21"/>
      <c r="AK27" s="21"/>
      <c r="AL27" s="21"/>
      <c r="AM27" s="21"/>
      <c r="AN27" s="21"/>
      <c r="AO27" s="21"/>
    </row>
    <row r="28" spans="2:41" s="19" customFormat="1" ht="12.75" customHeight="1">
      <c r="B28" s="28" t="s">
        <v>64</v>
      </c>
      <c r="C28" s="33"/>
      <c r="D28" s="33"/>
      <c r="E28" s="33"/>
      <c r="F28" s="33"/>
      <c r="G28" s="33"/>
      <c r="H28" s="33"/>
      <c r="I28" s="33"/>
      <c r="J28" s="33"/>
      <c r="K28" s="34"/>
      <c r="L28" s="30" t="s">
        <v>73</v>
      </c>
      <c r="M28" s="31">
        <v>756</v>
      </c>
      <c r="N28" s="31">
        <v>0</v>
      </c>
      <c r="O28" s="31">
        <v>139</v>
      </c>
      <c r="P28" s="31">
        <v>161</v>
      </c>
      <c r="Q28" s="31">
        <v>260</v>
      </c>
      <c r="R28" s="31">
        <v>77</v>
      </c>
      <c r="S28" s="31">
        <v>11</v>
      </c>
      <c r="T28" s="31">
        <v>0</v>
      </c>
      <c r="U28" s="31">
        <v>125</v>
      </c>
      <c r="V28" s="31">
        <v>178</v>
      </c>
      <c r="W28" s="31">
        <v>0</v>
      </c>
      <c r="X28" s="31">
        <v>0</v>
      </c>
      <c r="Y28" s="31">
        <v>162</v>
      </c>
      <c r="Z28" s="31">
        <v>0</v>
      </c>
      <c r="AA28" s="31">
        <v>0</v>
      </c>
      <c r="AB28" s="31">
        <v>0</v>
      </c>
      <c r="AC28" s="31">
        <v>68</v>
      </c>
      <c r="AD28" s="31">
        <v>96</v>
      </c>
      <c r="AE28" s="31">
        <v>110</v>
      </c>
      <c r="AF28" s="32">
        <f t="shared" si="0"/>
        <v>2143</v>
      </c>
      <c r="AG28" s="21"/>
      <c r="AH28" s="21"/>
      <c r="AI28" s="21"/>
      <c r="AJ28" s="21"/>
      <c r="AK28" s="21"/>
      <c r="AL28" s="21"/>
      <c r="AM28" s="21"/>
      <c r="AN28" s="21"/>
      <c r="AO28" s="21"/>
    </row>
    <row r="29" spans="2:41" s="19" customFormat="1" ht="12.75">
      <c r="B29" s="35" t="s">
        <v>78</v>
      </c>
      <c r="C29" s="36"/>
      <c r="D29" s="36"/>
      <c r="E29" s="36"/>
      <c r="F29" s="36"/>
      <c r="G29" s="36"/>
      <c r="H29" s="36"/>
      <c r="I29" s="36"/>
      <c r="J29" s="36"/>
      <c r="K29" s="36"/>
      <c r="L29" s="30" t="s">
        <v>105</v>
      </c>
      <c r="M29" s="31">
        <v>12731</v>
      </c>
      <c r="N29" s="31">
        <v>533</v>
      </c>
      <c r="O29" s="31">
        <v>321</v>
      </c>
      <c r="P29" s="31">
        <v>3434</v>
      </c>
      <c r="Q29" s="31">
        <v>11261</v>
      </c>
      <c r="R29" s="31">
        <v>7080</v>
      </c>
      <c r="S29" s="31">
        <v>1501</v>
      </c>
      <c r="T29" s="31">
        <v>568</v>
      </c>
      <c r="U29" s="31">
        <v>1802</v>
      </c>
      <c r="V29" s="31">
        <v>2066</v>
      </c>
      <c r="W29" s="31">
        <v>464</v>
      </c>
      <c r="X29" s="31">
        <v>1765</v>
      </c>
      <c r="Y29" s="31">
        <v>3689</v>
      </c>
      <c r="Z29" s="31">
        <v>674</v>
      </c>
      <c r="AA29" s="31">
        <v>1135</v>
      </c>
      <c r="AB29" s="31">
        <v>405</v>
      </c>
      <c r="AC29" s="31">
        <v>1611</v>
      </c>
      <c r="AD29" s="31">
        <v>1454</v>
      </c>
      <c r="AE29" s="31">
        <v>5151</v>
      </c>
      <c r="AF29" s="31">
        <f aca="true" t="shared" si="1" ref="AF29:AF37">SUM(M29:AE29)</f>
        <v>57645</v>
      </c>
      <c r="AG29" s="21"/>
      <c r="AH29" s="21"/>
      <c r="AI29" s="21"/>
      <c r="AJ29" s="21"/>
      <c r="AK29" s="21"/>
      <c r="AL29" s="21"/>
      <c r="AM29" s="21"/>
      <c r="AN29" s="21"/>
      <c r="AO29" s="21"/>
    </row>
    <row r="30" spans="2:41" s="19" customFormat="1" ht="12.75">
      <c r="B30" s="35" t="s">
        <v>79</v>
      </c>
      <c r="C30" s="36"/>
      <c r="D30" s="36"/>
      <c r="E30" s="36"/>
      <c r="F30" s="36"/>
      <c r="G30" s="36"/>
      <c r="H30" s="36"/>
      <c r="I30" s="36"/>
      <c r="J30" s="36"/>
      <c r="K30" s="36"/>
      <c r="L30" s="30" t="s">
        <v>107</v>
      </c>
      <c r="M30" s="31">
        <v>6501</v>
      </c>
      <c r="N30" s="31">
        <v>282</v>
      </c>
      <c r="O30" s="31">
        <v>150</v>
      </c>
      <c r="P30" s="31">
        <v>1753</v>
      </c>
      <c r="Q30" s="31">
        <v>5693</v>
      </c>
      <c r="R30" s="31">
        <v>3561</v>
      </c>
      <c r="S30" s="31">
        <v>761</v>
      </c>
      <c r="T30" s="31">
        <v>321</v>
      </c>
      <c r="U30" s="31">
        <v>891</v>
      </c>
      <c r="V30" s="31">
        <v>1040</v>
      </c>
      <c r="W30" s="31">
        <v>234</v>
      </c>
      <c r="X30" s="31">
        <v>927</v>
      </c>
      <c r="Y30" s="31">
        <v>1918</v>
      </c>
      <c r="Z30" s="31">
        <v>339</v>
      </c>
      <c r="AA30" s="31">
        <v>546</v>
      </c>
      <c r="AB30" s="31">
        <v>185</v>
      </c>
      <c r="AC30" s="31">
        <v>841</v>
      </c>
      <c r="AD30" s="31">
        <v>729</v>
      </c>
      <c r="AE30" s="31">
        <v>2651</v>
      </c>
      <c r="AF30" s="31">
        <f t="shared" si="1"/>
        <v>29323</v>
      </c>
      <c r="AG30" s="21"/>
      <c r="AH30" s="21"/>
      <c r="AI30" s="21"/>
      <c r="AJ30" s="21"/>
      <c r="AK30" s="21"/>
      <c r="AL30" s="21"/>
      <c r="AM30" s="21"/>
      <c r="AN30" s="21"/>
      <c r="AO30" s="21"/>
    </row>
    <row r="31" spans="2:41" s="19" customFormat="1" ht="12.75">
      <c r="B31" s="35" t="s">
        <v>80</v>
      </c>
      <c r="C31" s="36"/>
      <c r="D31" s="36"/>
      <c r="E31" s="36"/>
      <c r="F31" s="36"/>
      <c r="G31" s="36"/>
      <c r="H31" s="36"/>
      <c r="I31" s="36"/>
      <c r="J31" s="36"/>
      <c r="K31" s="36"/>
      <c r="L31" s="30" t="s">
        <v>106</v>
      </c>
      <c r="M31" s="31">
        <v>6230</v>
      </c>
      <c r="N31" s="31">
        <v>251</v>
      </c>
      <c r="O31" s="31">
        <v>171</v>
      </c>
      <c r="P31" s="31">
        <v>1681</v>
      </c>
      <c r="Q31" s="31">
        <v>5568</v>
      </c>
      <c r="R31" s="31">
        <v>3519</v>
      </c>
      <c r="S31" s="31">
        <v>740</v>
      </c>
      <c r="T31" s="31">
        <v>247</v>
      </c>
      <c r="U31" s="31">
        <v>911</v>
      </c>
      <c r="V31" s="31">
        <v>1026</v>
      </c>
      <c r="W31" s="31">
        <v>230</v>
      </c>
      <c r="X31" s="31">
        <v>838</v>
      </c>
      <c r="Y31" s="31">
        <v>1771</v>
      </c>
      <c r="Z31" s="31">
        <v>335</v>
      </c>
      <c r="AA31" s="31">
        <v>589</v>
      </c>
      <c r="AB31" s="31">
        <v>220</v>
      </c>
      <c r="AC31" s="31">
        <v>770</v>
      </c>
      <c r="AD31" s="31">
        <v>725</v>
      </c>
      <c r="AE31" s="31">
        <v>2500</v>
      </c>
      <c r="AF31" s="31">
        <f t="shared" si="1"/>
        <v>28322</v>
      </c>
      <c r="AG31" s="21"/>
      <c r="AH31" s="21"/>
      <c r="AI31" s="21"/>
      <c r="AJ31" s="21"/>
      <c r="AK31" s="21"/>
      <c r="AL31" s="21"/>
      <c r="AM31" s="21"/>
      <c r="AN31" s="21"/>
      <c r="AO31" s="21"/>
    </row>
    <row r="32" spans="2:41" s="19" customFormat="1" ht="12.75">
      <c r="B32" s="35" t="s">
        <v>81</v>
      </c>
      <c r="C32" s="36"/>
      <c r="D32" s="36"/>
      <c r="E32" s="36"/>
      <c r="F32" s="36"/>
      <c r="G32" s="36"/>
      <c r="H32" s="36"/>
      <c r="I32" s="36"/>
      <c r="J32" s="36"/>
      <c r="K32" s="36"/>
      <c r="L32" s="30" t="s">
        <v>108</v>
      </c>
      <c r="M32" s="31">
        <v>1802</v>
      </c>
      <c r="N32" s="31">
        <v>48</v>
      </c>
      <c r="O32" s="31">
        <v>103</v>
      </c>
      <c r="P32" s="31">
        <v>726</v>
      </c>
      <c r="Q32" s="31">
        <v>866</v>
      </c>
      <c r="R32" s="31">
        <v>729</v>
      </c>
      <c r="S32" s="31">
        <v>203</v>
      </c>
      <c r="T32" s="31">
        <v>0</v>
      </c>
      <c r="U32" s="31">
        <v>382</v>
      </c>
      <c r="V32" s="31">
        <v>447</v>
      </c>
      <c r="W32" s="31">
        <v>22</v>
      </c>
      <c r="X32" s="31">
        <v>65</v>
      </c>
      <c r="Y32" s="31">
        <v>891</v>
      </c>
      <c r="Z32" s="31">
        <v>21</v>
      </c>
      <c r="AA32" s="31">
        <v>135</v>
      </c>
      <c r="AB32" s="31">
        <v>59</v>
      </c>
      <c r="AC32" s="31">
        <v>308</v>
      </c>
      <c r="AD32" s="31">
        <v>321</v>
      </c>
      <c r="AE32" s="31">
        <v>470</v>
      </c>
      <c r="AF32" s="31">
        <f t="shared" si="1"/>
        <v>7598</v>
      </c>
      <c r="AG32" s="21"/>
      <c r="AH32" s="21"/>
      <c r="AI32" s="21"/>
      <c r="AJ32" s="21"/>
      <c r="AK32" s="21"/>
      <c r="AL32" s="21"/>
      <c r="AM32" s="21"/>
      <c r="AN32" s="21"/>
      <c r="AO32" s="21"/>
    </row>
    <row r="33" spans="2:41" s="19" customFormat="1" ht="12.75">
      <c r="B33" s="35" t="s">
        <v>82</v>
      </c>
      <c r="C33" s="36"/>
      <c r="D33" s="36"/>
      <c r="E33" s="36"/>
      <c r="F33" s="36"/>
      <c r="G33" s="36"/>
      <c r="H33" s="36"/>
      <c r="I33" s="36"/>
      <c r="J33" s="36"/>
      <c r="K33" s="36"/>
      <c r="L33" s="30" t="s">
        <v>109</v>
      </c>
      <c r="M33" s="31">
        <v>977</v>
      </c>
      <c r="N33" s="31">
        <v>29</v>
      </c>
      <c r="O33" s="31">
        <v>56</v>
      </c>
      <c r="P33" s="31">
        <v>385</v>
      </c>
      <c r="Q33" s="31">
        <v>448</v>
      </c>
      <c r="R33" s="31">
        <v>437</v>
      </c>
      <c r="S33" s="31">
        <v>129</v>
      </c>
      <c r="T33" s="31">
        <v>0</v>
      </c>
      <c r="U33" s="31">
        <v>139</v>
      </c>
      <c r="V33" s="31">
        <v>241</v>
      </c>
      <c r="W33" s="31">
        <v>13</v>
      </c>
      <c r="X33" s="31">
        <v>39</v>
      </c>
      <c r="Y33" s="31">
        <v>515</v>
      </c>
      <c r="Z33" s="31">
        <v>11</v>
      </c>
      <c r="AA33" s="31">
        <v>86</v>
      </c>
      <c r="AB33" s="31">
        <v>22</v>
      </c>
      <c r="AC33" s="31">
        <v>169</v>
      </c>
      <c r="AD33" s="31">
        <v>143</v>
      </c>
      <c r="AE33" s="31">
        <v>242</v>
      </c>
      <c r="AF33" s="31">
        <f t="shared" si="1"/>
        <v>4081</v>
      </c>
      <c r="AG33" s="21"/>
      <c r="AH33" s="21"/>
      <c r="AI33" s="21"/>
      <c r="AJ33" s="21"/>
      <c r="AK33" s="21"/>
      <c r="AL33" s="21"/>
      <c r="AM33" s="21"/>
      <c r="AN33" s="21"/>
      <c r="AO33" s="21"/>
    </row>
    <row r="34" spans="2:41" s="19" customFormat="1" ht="12.75">
      <c r="B34" s="35" t="s">
        <v>83</v>
      </c>
      <c r="C34" s="36"/>
      <c r="D34" s="36"/>
      <c r="E34" s="36"/>
      <c r="F34" s="36"/>
      <c r="G34" s="36"/>
      <c r="H34" s="36"/>
      <c r="I34" s="36"/>
      <c r="J34" s="36"/>
      <c r="K34" s="36"/>
      <c r="L34" s="30" t="s">
        <v>110</v>
      </c>
      <c r="M34" s="31">
        <v>825</v>
      </c>
      <c r="N34" s="31">
        <v>19</v>
      </c>
      <c r="O34" s="31">
        <v>47</v>
      </c>
      <c r="P34" s="31">
        <v>341</v>
      </c>
      <c r="Q34" s="31">
        <v>418</v>
      </c>
      <c r="R34" s="31">
        <v>292</v>
      </c>
      <c r="S34" s="31">
        <v>74</v>
      </c>
      <c r="T34" s="31">
        <v>0</v>
      </c>
      <c r="U34" s="31">
        <v>243</v>
      </c>
      <c r="V34" s="31">
        <v>206</v>
      </c>
      <c r="W34" s="31">
        <v>9</v>
      </c>
      <c r="X34" s="31">
        <v>26</v>
      </c>
      <c r="Y34" s="31">
        <v>376</v>
      </c>
      <c r="Z34" s="31">
        <v>10</v>
      </c>
      <c r="AA34" s="31">
        <v>49</v>
      </c>
      <c r="AB34" s="31">
        <v>37</v>
      </c>
      <c r="AC34" s="31">
        <v>139</v>
      </c>
      <c r="AD34" s="31">
        <v>178</v>
      </c>
      <c r="AE34" s="31">
        <v>228</v>
      </c>
      <c r="AF34" s="31">
        <f t="shared" si="1"/>
        <v>3517</v>
      </c>
      <c r="AG34" s="21"/>
      <c r="AH34" s="21"/>
      <c r="AI34" s="21"/>
      <c r="AJ34" s="21"/>
      <c r="AK34" s="21"/>
      <c r="AL34" s="21"/>
      <c r="AM34" s="21"/>
      <c r="AN34" s="21"/>
      <c r="AO34" s="21"/>
    </row>
    <row r="35" spans="2:41" s="19" customFormat="1" ht="12.75">
      <c r="B35" s="35" t="s">
        <v>84</v>
      </c>
      <c r="C35" s="36"/>
      <c r="D35" s="36"/>
      <c r="E35" s="36"/>
      <c r="F35" s="36"/>
      <c r="G35" s="36"/>
      <c r="H35" s="36"/>
      <c r="I35" s="36"/>
      <c r="J35" s="36"/>
      <c r="K35" s="36"/>
      <c r="L35" s="30" t="s">
        <v>111</v>
      </c>
      <c r="M35" s="31">
        <v>1211</v>
      </c>
      <c r="N35" s="31">
        <v>0</v>
      </c>
      <c r="O35" s="31">
        <v>213</v>
      </c>
      <c r="P35" s="31">
        <v>292</v>
      </c>
      <c r="Q35" s="31">
        <v>383</v>
      </c>
      <c r="R35" s="31">
        <v>90</v>
      </c>
      <c r="S35" s="31">
        <v>22</v>
      </c>
      <c r="T35" s="31">
        <v>0</v>
      </c>
      <c r="U35" s="31">
        <v>152</v>
      </c>
      <c r="V35" s="31">
        <v>284</v>
      </c>
      <c r="W35" s="31">
        <v>0</v>
      </c>
      <c r="X35" s="31">
        <v>0</v>
      </c>
      <c r="Y35" s="31">
        <v>256</v>
      </c>
      <c r="Z35" s="31">
        <v>0</v>
      </c>
      <c r="AA35" s="31">
        <v>0</v>
      </c>
      <c r="AB35" s="31">
        <v>0</v>
      </c>
      <c r="AC35" s="31">
        <v>141</v>
      </c>
      <c r="AD35" s="31">
        <v>84</v>
      </c>
      <c r="AE35" s="31">
        <v>174</v>
      </c>
      <c r="AF35" s="31">
        <f t="shared" si="1"/>
        <v>3302</v>
      </c>
      <c r="AG35" s="21"/>
      <c r="AH35" s="21"/>
      <c r="AI35" s="21"/>
      <c r="AJ35" s="21"/>
      <c r="AK35" s="21"/>
      <c r="AL35" s="21"/>
      <c r="AM35" s="21"/>
      <c r="AN35" s="21"/>
      <c r="AO35" s="21"/>
    </row>
    <row r="36" spans="2:41" s="19" customFormat="1" ht="12.75">
      <c r="B36" s="35" t="s">
        <v>85</v>
      </c>
      <c r="C36" s="36"/>
      <c r="D36" s="36"/>
      <c r="E36" s="36"/>
      <c r="F36" s="36"/>
      <c r="G36" s="36"/>
      <c r="H36" s="36"/>
      <c r="I36" s="36"/>
      <c r="J36" s="36"/>
      <c r="K36" s="36"/>
      <c r="L36" s="30" t="s">
        <v>112</v>
      </c>
      <c r="M36" s="31">
        <v>684</v>
      </c>
      <c r="N36" s="31">
        <v>0</v>
      </c>
      <c r="O36" s="31">
        <v>99</v>
      </c>
      <c r="P36" s="31">
        <v>134</v>
      </c>
      <c r="Q36" s="31">
        <v>217</v>
      </c>
      <c r="R36" s="31">
        <v>48</v>
      </c>
      <c r="S36" s="31">
        <v>15</v>
      </c>
      <c r="T36" s="31">
        <v>0</v>
      </c>
      <c r="U36" s="31">
        <v>32</v>
      </c>
      <c r="V36" s="31">
        <v>150</v>
      </c>
      <c r="W36" s="31">
        <v>0</v>
      </c>
      <c r="X36" s="31">
        <v>0</v>
      </c>
      <c r="Y36" s="31">
        <v>146</v>
      </c>
      <c r="Z36" s="31">
        <v>0</v>
      </c>
      <c r="AA36" s="31">
        <v>0</v>
      </c>
      <c r="AB36" s="31">
        <v>0</v>
      </c>
      <c r="AC36" s="31">
        <v>81</v>
      </c>
      <c r="AD36" s="31">
        <v>31</v>
      </c>
      <c r="AE36" s="31">
        <v>100</v>
      </c>
      <c r="AF36" s="31">
        <f t="shared" si="1"/>
        <v>1737</v>
      </c>
      <c r="AG36" s="21"/>
      <c r="AH36" s="21"/>
      <c r="AI36" s="21"/>
      <c r="AJ36" s="21"/>
      <c r="AK36" s="21"/>
      <c r="AL36" s="21"/>
      <c r="AM36" s="21"/>
      <c r="AN36" s="21"/>
      <c r="AO36" s="21"/>
    </row>
    <row r="37" spans="2:41" s="19" customFormat="1" ht="12.75">
      <c r="B37" s="35" t="s">
        <v>86</v>
      </c>
      <c r="C37" s="36"/>
      <c r="D37" s="36"/>
      <c r="E37" s="36"/>
      <c r="F37" s="36"/>
      <c r="G37" s="36"/>
      <c r="H37" s="36"/>
      <c r="I37" s="36"/>
      <c r="J37" s="36"/>
      <c r="K37" s="36"/>
      <c r="L37" s="30" t="s">
        <v>113</v>
      </c>
      <c r="M37" s="31">
        <v>527</v>
      </c>
      <c r="N37" s="31">
        <v>0</v>
      </c>
      <c r="O37" s="31">
        <v>114</v>
      </c>
      <c r="P37" s="31">
        <v>158</v>
      </c>
      <c r="Q37" s="31">
        <v>166</v>
      </c>
      <c r="R37" s="31">
        <v>42</v>
      </c>
      <c r="S37" s="31">
        <v>7</v>
      </c>
      <c r="T37" s="31">
        <v>0</v>
      </c>
      <c r="U37" s="31">
        <v>120</v>
      </c>
      <c r="V37" s="31">
        <v>134</v>
      </c>
      <c r="W37" s="31">
        <v>0</v>
      </c>
      <c r="X37" s="31">
        <v>0</v>
      </c>
      <c r="Y37" s="31">
        <v>110</v>
      </c>
      <c r="Z37" s="31">
        <v>0</v>
      </c>
      <c r="AA37" s="31">
        <v>0</v>
      </c>
      <c r="AB37" s="31">
        <v>0</v>
      </c>
      <c r="AC37" s="31">
        <v>60</v>
      </c>
      <c r="AD37" s="31">
        <v>53</v>
      </c>
      <c r="AE37" s="31">
        <v>74</v>
      </c>
      <c r="AF37" s="31">
        <f t="shared" si="1"/>
        <v>1565</v>
      </c>
      <c r="AG37" s="21"/>
      <c r="AH37" s="21"/>
      <c r="AI37" s="21"/>
      <c r="AJ37" s="21"/>
      <c r="AK37" s="21"/>
      <c r="AL37" s="21"/>
      <c r="AM37" s="21"/>
      <c r="AN37" s="21"/>
      <c r="AO37" s="21"/>
    </row>
    <row r="38" spans="2:41" s="19" customFormat="1" ht="12.75">
      <c r="B38" s="35" t="s">
        <v>87</v>
      </c>
      <c r="C38" s="36"/>
      <c r="D38" s="36"/>
      <c r="E38" s="36"/>
      <c r="F38" s="36"/>
      <c r="G38" s="36"/>
      <c r="H38" s="36"/>
      <c r="I38" s="36"/>
      <c r="J38" s="36"/>
      <c r="K38" s="36"/>
      <c r="L38" s="30" t="s">
        <v>117</v>
      </c>
      <c r="M38" s="37">
        <f aca="true" t="shared" si="2" ref="M38:AF38">SUM(M29/M20)*100</f>
        <v>83.77862595419847</v>
      </c>
      <c r="N38" s="37">
        <f t="shared" si="2"/>
        <v>77.58369723435226</v>
      </c>
      <c r="O38" s="37">
        <f t="shared" si="2"/>
        <v>88.18681318681318</v>
      </c>
      <c r="P38" s="37">
        <f t="shared" si="2"/>
        <v>90.17857142857143</v>
      </c>
      <c r="Q38" s="37">
        <f t="shared" si="2"/>
        <v>81.1954719157834</v>
      </c>
      <c r="R38" s="37">
        <f t="shared" si="2"/>
        <v>81.82133364151161</v>
      </c>
      <c r="S38" s="37">
        <f t="shared" si="2"/>
        <v>88.97451096621221</v>
      </c>
      <c r="T38" s="37">
        <f t="shared" si="2"/>
        <v>82.55813953488372</v>
      </c>
      <c r="U38" s="37">
        <f t="shared" si="2"/>
        <v>88.72476612506155</v>
      </c>
      <c r="V38" s="37">
        <f t="shared" si="2"/>
        <v>93.82379654859218</v>
      </c>
      <c r="W38" s="37">
        <f t="shared" si="2"/>
        <v>74.35897435897436</v>
      </c>
      <c r="X38" s="37">
        <f t="shared" si="2"/>
        <v>82.16945996275605</v>
      </c>
      <c r="Y38" s="37">
        <f t="shared" si="2"/>
        <v>83.49932095971027</v>
      </c>
      <c r="Z38" s="37">
        <f t="shared" si="2"/>
        <v>76.5909090909091</v>
      </c>
      <c r="AA38" s="37">
        <f t="shared" si="2"/>
        <v>85.66037735849056</v>
      </c>
      <c r="AB38" s="37">
        <f t="shared" si="2"/>
        <v>91.42212189616254</v>
      </c>
      <c r="AC38" s="37">
        <f t="shared" si="2"/>
        <v>87.26977248104009</v>
      </c>
      <c r="AD38" s="37">
        <f t="shared" si="2"/>
        <v>91.67717528373267</v>
      </c>
      <c r="AE38" s="37">
        <f t="shared" si="2"/>
        <v>85.2955787382017</v>
      </c>
      <c r="AF38" s="37">
        <f t="shared" si="2"/>
        <v>84.16065640786054</v>
      </c>
      <c r="AG38" s="21"/>
      <c r="AH38" s="21"/>
      <c r="AI38" s="21"/>
      <c r="AJ38" s="21"/>
      <c r="AK38" s="21"/>
      <c r="AL38" s="21"/>
      <c r="AM38" s="21"/>
      <c r="AN38" s="21"/>
      <c r="AO38" s="21"/>
    </row>
    <row r="39" spans="2:41" s="19" customFormat="1" ht="12.75">
      <c r="B39" s="35" t="s">
        <v>88</v>
      </c>
      <c r="C39" s="36"/>
      <c r="D39" s="36"/>
      <c r="E39" s="36"/>
      <c r="F39" s="36"/>
      <c r="G39" s="36"/>
      <c r="H39" s="36"/>
      <c r="I39" s="36"/>
      <c r="J39" s="36"/>
      <c r="K39" s="36"/>
      <c r="L39" s="30" t="s">
        <v>118</v>
      </c>
      <c r="M39" s="37">
        <f aca="true" t="shared" si="3" ref="M39:AF39">SUM(M30/M21)*100</f>
        <v>83.14362450441233</v>
      </c>
      <c r="N39" s="37">
        <f t="shared" si="3"/>
        <v>78.99159663865547</v>
      </c>
      <c r="O39" s="37">
        <f t="shared" si="3"/>
        <v>83.79888268156425</v>
      </c>
      <c r="P39" s="37">
        <f t="shared" si="3"/>
        <v>90.08221993833504</v>
      </c>
      <c r="Q39" s="37">
        <f t="shared" si="3"/>
        <v>80.27354765933447</v>
      </c>
      <c r="R39" s="37">
        <f t="shared" si="3"/>
        <v>81.54339363407374</v>
      </c>
      <c r="S39" s="37">
        <f t="shared" si="3"/>
        <v>89.52941176470588</v>
      </c>
      <c r="T39" s="37">
        <f t="shared" si="3"/>
        <v>81.47208121827411</v>
      </c>
      <c r="U39" s="37">
        <f t="shared" si="3"/>
        <v>88.13056379821958</v>
      </c>
      <c r="V39" s="37">
        <f t="shared" si="3"/>
        <v>92.44444444444444</v>
      </c>
      <c r="W39" s="37">
        <f t="shared" si="3"/>
        <v>74.52229299363057</v>
      </c>
      <c r="X39" s="37">
        <f t="shared" si="3"/>
        <v>81.60211267605634</v>
      </c>
      <c r="Y39" s="37">
        <f t="shared" si="3"/>
        <v>84.08592722490135</v>
      </c>
      <c r="Z39" s="37">
        <f t="shared" si="3"/>
        <v>76.35135135135135</v>
      </c>
      <c r="AA39" s="37">
        <f t="shared" si="3"/>
        <v>82.72727272727273</v>
      </c>
      <c r="AB39" s="37">
        <f t="shared" si="3"/>
        <v>88.51674641148325</v>
      </c>
      <c r="AC39" s="37">
        <f t="shared" si="3"/>
        <v>87.15025906735751</v>
      </c>
      <c r="AD39" s="37">
        <f t="shared" si="3"/>
        <v>90.11124845488257</v>
      </c>
      <c r="AE39" s="37">
        <f t="shared" si="3"/>
        <v>84.5344387755102</v>
      </c>
      <c r="AF39" s="37">
        <f t="shared" si="3"/>
        <v>83.55559354875477</v>
      </c>
      <c r="AG39" s="21"/>
      <c r="AH39" s="21"/>
      <c r="AI39" s="21"/>
      <c r="AJ39" s="21"/>
      <c r="AK39" s="21"/>
      <c r="AL39" s="21"/>
      <c r="AM39" s="21"/>
      <c r="AN39" s="21"/>
      <c r="AO39" s="21"/>
    </row>
    <row r="40" spans="2:41" s="19" customFormat="1" ht="12.75">
      <c r="B40" s="35" t="s">
        <v>89</v>
      </c>
      <c r="C40" s="36"/>
      <c r="D40" s="36"/>
      <c r="E40" s="36"/>
      <c r="F40" s="36"/>
      <c r="G40" s="36"/>
      <c r="H40" s="36"/>
      <c r="I40" s="36"/>
      <c r="J40" s="36"/>
      <c r="K40" s="36"/>
      <c r="L40" s="30" t="s">
        <v>119</v>
      </c>
      <c r="M40" s="37">
        <f aca="true" t="shared" si="4" ref="M40:AF40">SUM(M31/M22)*100</f>
        <v>84.45167412227192</v>
      </c>
      <c r="N40" s="37">
        <f t="shared" si="4"/>
        <v>76.06060606060606</v>
      </c>
      <c r="O40" s="37">
        <f t="shared" si="4"/>
        <v>92.43243243243244</v>
      </c>
      <c r="P40" s="37">
        <f t="shared" si="4"/>
        <v>90.27926960257787</v>
      </c>
      <c r="Q40" s="37">
        <f t="shared" si="4"/>
        <v>82.16024789729968</v>
      </c>
      <c r="R40" s="37">
        <f t="shared" si="4"/>
        <v>82.104526364909</v>
      </c>
      <c r="S40" s="37">
        <f t="shared" si="4"/>
        <v>88.41099163679809</v>
      </c>
      <c r="T40" s="37">
        <f t="shared" si="4"/>
        <v>84.01360544217688</v>
      </c>
      <c r="U40" s="37">
        <f t="shared" si="4"/>
        <v>89.31372549019608</v>
      </c>
      <c r="V40" s="37">
        <f t="shared" si="4"/>
        <v>95.26462395543176</v>
      </c>
      <c r="W40" s="37">
        <f t="shared" si="4"/>
        <v>74.19354838709677</v>
      </c>
      <c r="X40" s="37">
        <f t="shared" si="4"/>
        <v>82.80632411067194</v>
      </c>
      <c r="Y40" s="37">
        <f t="shared" si="4"/>
        <v>82.8731867103416</v>
      </c>
      <c r="Z40" s="37">
        <f t="shared" si="4"/>
        <v>76.8348623853211</v>
      </c>
      <c r="AA40" s="37">
        <f t="shared" si="4"/>
        <v>88.57142857142857</v>
      </c>
      <c r="AB40" s="37">
        <f t="shared" si="4"/>
        <v>94.01709401709401</v>
      </c>
      <c r="AC40" s="37">
        <f t="shared" si="4"/>
        <v>87.40068104426788</v>
      </c>
      <c r="AD40" s="37">
        <f t="shared" si="4"/>
        <v>93.30759330759331</v>
      </c>
      <c r="AE40" s="37">
        <f t="shared" si="4"/>
        <v>86.1178091629349</v>
      </c>
      <c r="AF40" s="37">
        <f t="shared" si="4"/>
        <v>84.79640718562874</v>
      </c>
      <c r="AG40" s="21"/>
      <c r="AH40" s="21"/>
      <c r="AI40" s="21"/>
      <c r="AJ40" s="21"/>
      <c r="AK40" s="21"/>
      <c r="AL40" s="21"/>
      <c r="AM40" s="21"/>
      <c r="AN40" s="21"/>
      <c r="AO40" s="21"/>
    </row>
    <row r="41" spans="2:41" s="19" customFormat="1" ht="12.75">
      <c r="B41" s="35" t="s">
        <v>90</v>
      </c>
      <c r="C41" s="36"/>
      <c r="D41" s="36"/>
      <c r="E41" s="36"/>
      <c r="F41" s="36"/>
      <c r="G41" s="36"/>
      <c r="H41" s="36"/>
      <c r="I41" s="36"/>
      <c r="J41" s="36"/>
      <c r="K41" s="36"/>
      <c r="L41" s="30" t="s">
        <v>114</v>
      </c>
      <c r="M41" s="37">
        <f aca="true" t="shared" si="5" ref="M41:AF41">SUM((M20-M29)/M20)*100</f>
        <v>16.221374045801525</v>
      </c>
      <c r="N41" s="37">
        <f t="shared" si="5"/>
        <v>22.416302765647742</v>
      </c>
      <c r="O41" s="37">
        <f t="shared" si="5"/>
        <v>11.813186813186812</v>
      </c>
      <c r="P41" s="37">
        <f t="shared" si="5"/>
        <v>9.821428571428571</v>
      </c>
      <c r="Q41" s="37">
        <f t="shared" si="5"/>
        <v>18.8045280842166</v>
      </c>
      <c r="R41" s="37">
        <f t="shared" si="5"/>
        <v>18.178666358488385</v>
      </c>
      <c r="S41" s="37">
        <f t="shared" si="5"/>
        <v>11.025489033787789</v>
      </c>
      <c r="T41" s="37">
        <f t="shared" si="5"/>
        <v>17.441860465116278</v>
      </c>
      <c r="U41" s="37">
        <f t="shared" si="5"/>
        <v>11.275233874938454</v>
      </c>
      <c r="V41" s="37">
        <f t="shared" si="5"/>
        <v>6.176203451407812</v>
      </c>
      <c r="W41" s="37">
        <f t="shared" si="5"/>
        <v>25.64102564102564</v>
      </c>
      <c r="X41" s="37">
        <f t="shared" si="5"/>
        <v>17.830540037243946</v>
      </c>
      <c r="Y41" s="37">
        <f t="shared" si="5"/>
        <v>16.50067904028972</v>
      </c>
      <c r="Z41" s="37">
        <f t="shared" si="5"/>
        <v>23.40909090909091</v>
      </c>
      <c r="AA41" s="37">
        <f t="shared" si="5"/>
        <v>14.339622641509434</v>
      </c>
      <c r="AB41" s="37">
        <f t="shared" si="5"/>
        <v>8.577878103837472</v>
      </c>
      <c r="AC41" s="37">
        <f t="shared" si="5"/>
        <v>12.730227518959914</v>
      </c>
      <c r="AD41" s="37">
        <f t="shared" si="5"/>
        <v>8.32282471626734</v>
      </c>
      <c r="AE41" s="37">
        <f t="shared" si="5"/>
        <v>14.704421261798311</v>
      </c>
      <c r="AF41" s="37">
        <f t="shared" si="5"/>
        <v>15.839343592139457</v>
      </c>
      <c r="AG41" s="21"/>
      <c r="AH41" s="21"/>
      <c r="AI41" s="21"/>
      <c r="AJ41" s="21"/>
      <c r="AK41" s="21"/>
      <c r="AL41" s="21"/>
      <c r="AM41" s="21"/>
      <c r="AN41" s="21"/>
      <c r="AO41" s="21"/>
    </row>
    <row r="42" spans="2:41" s="19" customFormat="1" ht="12.75">
      <c r="B42" s="35" t="s">
        <v>91</v>
      </c>
      <c r="C42" s="36"/>
      <c r="D42" s="36"/>
      <c r="E42" s="36"/>
      <c r="F42" s="36"/>
      <c r="G42" s="36"/>
      <c r="H42" s="36"/>
      <c r="I42" s="36"/>
      <c r="J42" s="36"/>
      <c r="K42" s="36"/>
      <c r="L42" s="30" t="s">
        <v>115</v>
      </c>
      <c r="M42" s="37">
        <f aca="true" t="shared" si="6" ref="M42:AF42">SUM((M21-M30)/M21)*100</f>
        <v>16.85637549558767</v>
      </c>
      <c r="N42" s="37">
        <f t="shared" si="6"/>
        <v>21.008403361344538</v>
      </c>
      <c r="O42" s="37">
        <f t="shared" si="6"/>
        <v>16.201117318435752</v>
      </c>
      <c r="P42" s="37">
        <f t="shared" si="6"/>
        <v>9.917780061664953</v>
      </c>
      <c r="Q42" s="37">
        <f t="shared" si="6"/>
        <v>19.72645234066554</v>
      </c>
      <c r="R42" s="37">
        <f t="shared" si="6"/>
        <v>18.456606365926266</v>
      </c>
      <c r="S42" s="37">
        <f t="shared" si="6"/>
        <v>10.470588235294118</v>
      </c>
      <c r="T42" s="37">
        <f t="shared" si="6"/>
        <v>18.527918781725887</v>
      </c>
      <c r="U42" s="37">
        <f t="shared" si="6"/>
        <v>11.869436201780417</v>
      </c>
      <c r="V42" s="37">
        <f t="shared" si="6"/>
        <v>7.555555555555555</v>
      </c>
      <c r="W42" s="37">
        <f t="shared" si="6"/>
        <v>25.477707006369428</v>
      </c>
      <c r="X42" s="37">
        <f t="shared" si="6"/>
        <v>18.397887323943664</v>
      </c>
      <c r="Y42" s="37">
        <f t="shared" si="6"/>
        <v>15.914072775098642</v>
      </c>
      <c r="Z42" s="37">
        <f t="shared" si="6"/>
        <v>23.64864864864865</v>
      </c>
      <c r="AA42" s="37">
        <f t="shared" si="6"/>
        <v>17.272727272727273</v>
      </c>
      <c r="AB42" s="37">
        <f t="shared" si="6"/>
        <v>11.483253588516746</v>
      </c>
      <c r="AC42" s="37">
        <f t="shared" si="6"/>
        <v>12.849740932642487</v>
      </c>
      <c r="AD42" s="37">
        <f t="shared" si="6"/>
        <v>9.88875154511743</v>
      </c>
      <c r="AE42" s="37">
        <f t="shared" si="6"/>
        <v>15.465561224489797</v>
      </c>
      <c r="AF42" s="37">
        <f t="shared" si="6"/>
        <v>16.44440645124523</v>
      </c>
      <c r="AG42" s="21"/>
      <c r="AH42" s="21"/>
      <c r="AI42" s="21"/>
      <c r="AJ42" s="21"/>
      <c r="AK42" s="21"/>
      <c r="AL42" s="21"/>
      <c r="AM42" s="21"/>
      <c r="AN42" s="21"/>
      <c r="AO42" s="21"/>
    </row>
    <row r="43" spans="2:41" s="19" customFormat="1" ht="12.75">
      <c r="B43" s="35" t="s">
        <v>92</v>
      </c>
      <c r="C43" s="36"/>
      <c r="D43" s="36"/>
      <c r="E43" s="36"/>
      <c r="F43" s="36"/>
      <c r="G43" s="36"/>
      <c r="H43" s="36"/>
      <c r="I43" s="36"/>
      <c r="J43" s="36"/>
      <c r="K43" s="36"/>
      <c r="L43" s="30" t="s">
        <v>116</v>
      </c>
      <c r="M43" s="37">
        <f aca="true" t="shared" si="7" ref="M43:AF43">SUM((M22-M31)/M22)*100</f>
        <v>15.548325877728072</v>
      </c>
      <c r="N43" s="37">
        <f t="shared" si="7"/>
        <v>23.939393939393938</v>
      </c>
      <c r="O43" s="37">
        <f t="shared" si="7"/>
        <v>7.567567567567568</v>
      </c>
      <c r="P43" s="37">
        <f t="shared" si="7"/>
        <v>9.720730397422127</v>
      </c>
      <c r="Q43" s="37">
        <f t="shared" si="7"/>
        <v>17.83975210270031</v>
      </c>
      <c r="R43" s="37">
        <f t="shared" si="7"/>
        <v>17.895473635090994</v>
      </c>
      <c r="S43" s="37">
        <f t="shared" si="7"/>
        <v>11.589008363201913</v>
      </c>
      <c r="T43" s="37">
        <f t="shared" si="7"/>
        <v>15.98639455782313</v>
      </c>
      <c r="U43" s="37">
        <f t="shared" si="7"/>
        <v>10.686274509803921</v>
      </c>
      <c r="V43" s="37">
        <f t="shared" si="7"/>
        <v>4.735376044568245</v>
      </c>
      <c r="W43" s="37">
        <f t="shared" si="7"/>
        <v>25.806451612903224</v>
      </c>
      <c r="X43" s="37">
        <f t="shared" si="7"/>
        <v>17.193675889328063</v>
      </c>
      <c r="Y43" s="37">
        <f t="shared" si="7"/>
        <v>17.1268132896584</v>
      </c>
      <c r="Z43" s="37">
        <f t="shared" si="7"/>
        <v>23.165137614678898</v>
      </c>
      <c r="AA43" s="37">
        <f t="shared" si="7"/>
        <v>11.428571428571429</v>
      </c>
      <c r="AB43" s="37">
        <f t="shared" si="7"/>
        <v>5.982905982905983</v>
      </c>
      <c r="AC43" s="37">
        <f t="shared" si="7"/>
        <v>12.599318955732123</v>
      </c>
      <c r="AD43" s="37">
        <f t="shared" si="7"/>
        <v>6.692406692406692</v>
      </c>
      <c r="AE43" s="37">
        <f t="shared" si="7"/>
        <v>13.882190837065107</v>
      </c>
      <c r="AF43" s="37">
        <f t="shared" si="7"/>
        <v>15.203592814371259</v>
      </c>
      <c r="AG43" s="21"/>
      <c r="AH43" s="21"/>
      <c r="AI43" s="21"/>
      <c r="AJ43" s="21"/>
      <c r="AK43" s="21"/>
      <c r="AL43" s="21"/>
      <c r="AM43" s="21"/>
      <c r="AN43" s="21"/>
      <c r="AO43" s="21"/>
    </row>
    <row r="44" spans="2:41" s="19" customFormat="1" ht="12.75">
      <c r="B44" s="35" t="s">
        <v>93</v>
      </c>
      <c r="C44" s="36"/>
      <c r="D44" s="36"/>
      <c r="E44" s="36"/>
      <c r="F44" s="36"/>
      <c r="G44" s="36"/>
      <c r="H44" s="36"/>
      <c r="I44" s="36"/>
      <c r="J44" s="36"/>
      <c r="K44" s="36"/>
      <c r="L44" s="30" t="s">
        <v>120</v>
      </c>
      <c r="M44" s="37">
        <f aca="true" t="shared" si="8" ref="M44:AF44">SUM(M32/M23)*100</f>
        <v>56.15456528513556</v>
      </c>
      <c r="N44" s="37">
        <f t="shared" si="8"/>
        <v>44.85981308411215</v>
      </c>
      <c r="O44" s="37">
        <f t="shared" si="8"/>
        <v>65.18987341772153</v>
      </c>
      <c r="P44" s="37">
        <f t="shared" si="8"/>
        <v>72.23880597014926</v>
      </c>
      <c r="Q44" s="37">
        <f t="shared" si="8"/>
        <v>51.15180153573539</v>
      </c>
      <c r="R44" s="37">
        <f t="shared" si="8"/>
        <v>66.21253405994551</v>
      </c>
      <c r="S44" s="37">
        <f t="shared" si="8"/>
        <v>74.08759124087592</v>
      </c>
      <c r="T44" s="37">
        <v>0</v>
      </c>
      <c r="U44" s="37">
        <f t="shared" si="8"/>
        <v>70.47970479704797</v>
      </c>
      <c r="V44" s="37">
        <f t="shared" si="8"/>
        <v>54.57875457875458</v>
      </c>
      <c r="W44" s="37">
        <f t="shared" si="8"/>
        <v>73.33333333333333</v>
      </c>
      <c r="X44" s="37">
        <f t="shared" si="8"/>
        <v>43.333333333333336</v>
      </c>
      <c r="Y44" s="37">
        <f t="shared" si="8"/>
        <v>77.88461538461539</v>
      </c>
      <c r="Z44" s="37">
        <f t="shared" si="8"/>
        <v>80.76923076923077</v>
      </c>
      <c r="AA44" s="37">
        <f t="shared" si="8"/>
        <v>61.085972850678736</v>
      </c>
      <c r="AB44" s="37">
        <f t="shared" si="8"/>
        <v>66.29213483146067</v>
      </c>
      <c r="AC44" s="37">
        <f t="shared" si="8"/>
        <v>63.50515463917525</v>
      </c>
      <c r="AD44" s="37">
        <f t="shared" si="8"/>
        <v>56.71378091872792</v>
      </c>
      <c r="AE44" s="37">
        <f t="shared" si="8"/>
        <v>57.81057810578106</v>
      </c>
      <c r="AF44" s="37">
        <f t="shared" si="8"/>
        <v>61.11647361647362</v>
      </c>
      <c r="AG44" s="21"/>
      <c r="AH44" s="21"/>
      <c r="AI44" s="21"/>
      <c r="AJ44" s="21"/>
      <c r="AK44" s="21"/>
      <c r="AL44" s="21"/>
      <c r="AM44" s="21"/>
      <c r="AN44" s="21"/>
      <c r="AO44" s="21"/>
    </row>
    <row r="45" spans="2:41" s="19" customFormat="1" ht="12.75">
      <c r="B45" s="35" t="s">
        <v>94</v>
      </c>
      <c r="C45" s="36"/>
      <c r="D45" s="36"/>
      <c r="E45" s="36"/>
      <c r="F45" s="36"/>
      <c r="G45" s="36"/>
      <c r="H45" s="36"/>
      <c r="I45" s="36"/>
      <c r="J45" s="36"/>
      <c r="K45" s="36"/>
      <c r="L45" s="30" t="s">
        <v>121</v>
      </c>
      <c r="M45" s="37">
        <f aca="true" t="shared" si="9" ref="M45:AF45">SUM(M33/M24)*100</f>
        <v>57.74231678486997</v>
      </c>
      <c r="N45" s="37">
        <f t="shared" si="9"/>
        <v>48.333333333333336</v>
      </c>
      <c r="O45" s="37">
        <f t="shared" si="9"/>
        <v>59.57446808510638</v>
      </c>
      <c r="P45" s="37">
        <f t="shared" si="9"/>
        <v>69.24460431654677</v>
      </c>
      <c r="Q45" s="37">
        <f t="shared" si="9"/>
        <v>51.2</v>
      </c>
      <c r="R45" s="37">
        <f t="shared" si="9"/>
        <v>69.36507936507937</v>
      </c>
      <c r="S45" s="37">
        <f t="shared" si="9"/>
        <v>80.625</v>
      </c>
      <c r="T45" s="37">
        <v>0</v>
      </c>
      <c r="U45" s="37">
        <f t="shared" si="9"/>
        <v>62.612612612612615</v>
      </c>
      <c r="V45" s="37">
        <f t="shared" si="9"/>
        <v>53.20088300220751</v>
      </c>
      <c r="W45" s="37">
        <f t="shared" si="9"/>
        <v>81.25</v>
      </c>
      <c r="X45" s="37">
        <f t="shared" si="9"/>
        <v>45.348837209302324</v>
      </c>
      <c r="Y45" s="37">
        <f t="shared" si="9"/>
        <v>75.29239766081871</v>
      </c>
      <c r="Z45" s="37">
        <f t="shared" si="9"/>
        <v>84.61538461538461</v>
      </c>
      <c r="AA45" s="37">
        <f t="shared" si="9"/>
        <v>59.72222222222222</v>
      </c>
      <c r="AB45" s="37">
        <f t="shared" si="9"/>
        <v>48.888888888888886</v>
      </c>
      <c r="AC45" s="37">
        <f t="shared" si="9"/>
        <v>64.25855513307985</v>
      </c>
      <c r="AD45" s="37">
        <f t="shared" si="9"/>
        <v>49.48096885813148</v>
      </c>
      <c r="AE45" s="37">
        <f t="shared" si="9"/>
        <v>56.41025641025641</v>
      </c>
      <c r="AF45" s="37">
        <f t="shared" si="9"/>
        <v>60.810609447176276</v>
      </c>
      <c r="AG45" s="21"/>
      <c r="AH45" s="21"/>
      <c r="AI45" s="21"/>
      <c r="AJ45" s="21"/>
      <c r="AK45" s="21"/>
      <c r="AL45" s="21"/>
      <c r="AM45" s="21"/>
      <c r="AN45" s="21"/>
      <c r="AO45" s="21"/>
    </row>
    <row r="46" spans="2:41" s="19" customFormat="1" ht="12.75">
      <c r="B46" s="35" t="s">
        <v>95</v>
      </c>
      <c r="C46" s="36"/>
      <c r="D46" s="36"/>
      <c r="E46" s="36"/>
      <c r="F46" s="36"/>
      <c r="G46" s="36"/>
      <c r="H46" s="36"/>
      <c r="I46" s="36"/>
      <c r="J46" s="36"/>
      <c r="K46" s="36"/>
      <c r="L46" s="30" t="s">
        <v>122</v>
      </c>
      <c r="M46" s="37">
        <f aca="true" t="shared" si="10" ref="M46:AF46">SUM(M34/M25)*100</f>
        <v>54.38365194462755</v>
      </c>
      <c r="N46" s="37">
        <f t="shared" si="10"/>
        <v>40.42553191489361</v>
      </c>
      <c r="O46" s="37">
        <f t="shared" si="10"/>
        <v>73.4375</v>
      </c>
      <c r="P46" s="37">
        <f t="shared" si="10"/>
        <v>75.94654788418708</v>
      </c>
      <c r="Q46" s="37">
        <f t="shared" si="10"/>
        <v>51.1002444987775</v>
      </c>
      <c r="R46" s="37">
        <f t="shared" si="10"/>
        <v>61.995753715498935</v>
      </c>
      <c r="S46" s="37">
        <f t="shared" si="10"/>
        <v>64.91228070175438</v>
      </c>
      <c r="T46" s="37">
        <v>0</v>
      </c>
      <c r="U46" s="37">
        <f t="shared" si="10"/>
        <v>75.9375</v>
      </c>
      <c r="V46" s="37">
        <f t="shared" si="10"/>
        <v>56.284153005464475</v>
      </c>
      <c r="W46" s="37">
        <f t="shared" si="10"/>
        <v>64.28571428571429</v>
      </c>
      <c r="X46" s="37">
        <f t="shared" si="10"/>
        <v>40.625</v>
      </c>
      <c r="Y46" s="37">
        <f t="shared" si="10"/>
        <v>81.73913043478261</v>
      </c>
      <c r="Z46" s="37">
        <f t="shared" si="10"/>
        <v>76.92307692307693</v>
      </c>
      <c r="AA46" s="37">
        <f t="shared" si="10"/>
        <v>63.63636363636363</v>
      </c>
      <c r="AB46" s="37">
        <f t="shared" si="10"/>
        <v>84.0909090909091</v>
      </c>
      <c r="AC46" s="37">
        <f t="shared" si="10"/>
        <v>62.612612612612615</v>
      </c>
      <c r="AD46" s="37">
        <f t="shared" si="10"/>
        <v>64.25992779783394</v>
      </c>
      <c r="AE46" s="37">
        <f t="shared" si="10"/>
        <v>59.375</v>
      </c>
      <c r="AF46" s="37">
        <f t="shared" si="10"/>
        <v>61.4752665617899</v>
      </c>
      <c r="AG46" s="21"/>
      <c r="AH46" s="21"/>
      <c r="AI46" s="21"/>
      <c r="AJ46" s="21"/>
      <c r="AK46" s="21"/>
      <c r="AL46" s="21"/>
      <c r="AM46" s="21"/>
      <c r="AN46" s="21"/>
      <c r="AO46" s="21"/>
    </row>
    <row r="47" spans="2:41" s="19" customFormat="1" ht="12.75">
      <c r="B47" s="35" t="s">
        <v>96</v>
      </c>
      <c r="C47" s="36"/>
      <c r="D47" s="36"/>
      <c r="E47" s="36"/>
      <c r="F47" s="36"/>
      <c r="G47" s="36"/>
      <c r="H47" s="36"/>
      <c r="I47" s="36"/>
      <c r="J47" s="36"/>
      <c r="K47" s="36"/>
      <c r="L47" s="30" t="s">
        <v>131</v>
      </c>
      <c r="M47" s="37">
        <f aca="true" t="shared" si="11" ref="M47:AF47">SUM((M23-M32)/M23)*100</f>
        <v>43.845434714864446</v>
      </c>
      <c r="N47" s="37">
        <f t="shared" si="11"/>
        <v>55.140186915887845</v>
      </c>
      <c r="O47" s="37">
        <f t="shared" si="11"/>
        <v>34.810126582278485</v>
      </c>
      <c r="P47" s="37">
        <f t="shared" si="11"/>
        <v>27.761194029850746</v>
      </c>
      <c r="Q47" s="37">
        <f t="shared" si="11"/>
        <v>48.84819846426462</v>
      </c>
      <c r="R47" s="37">
        <f t="shared" si="11"/>
        <v>33.787465940054496</v>
      </c>
      <c r="S47" s="37">
        <f t="shared" si="11"/>
        <v>25.91240875912409</v>
      </c>
      <c r="T47" s="37">
        <v>0</v>
      </c>
      <c r="U47" s="37">
        <f t="shared" si="11"/>
        <v>29.520295202952028</v>
      </c>
      <c r="V47" s="37">
        <f t="shared" si="11"/>
        <v>45.42124542124542</v>
      </c>
      <c r="W47" s="37">
        <f t="shared" si="11"/>
        <v>26.666666666666668</v>
      </c>
      <c r="X47" s="37">
        <f t="shared" si="11"/>
        <v>56.666666666666664</v>
      </c>
      <c r="Y47" s="37">
        <f t="shared" si="11"/>
        <v>22.115384615384613</v>
      </c>
      <c r="Z47" s="37">
        <f t="shared" si="11"/>
        <v>19.230769230769234</v>
      </c>
      <c r="AA47" s="37">
        <f t="shared" si="11"/>
        <v>38.91402714932127</v>
      </c>
      <c r="AB47" s="37">
        <f t="shared" si="11"/>
        <v>33.70786516853933</v>
      </c>
      <c r="AC47" s="37">
        <f t="shared" si="11"/>
        <v>36.49484536082474</v>
      </c>
      <c r="AD47" s="37">
        <f t="shared" si="11"/>
        <v>43.28621908127209</v>
      </c>
      <c r="AE47" s="37">
        <f t="shared" si="11"/>
        <v>42.189421894218945</v>
      </c>
      <c r="AF47" s="37">
        <f t="shared" si="11"/>
        <v>38.88352638352639</v>
      </c>
      <c r="AG47" s="21"/>
      <c r="AH47" s="21"/>
      <c r="AI47" s="21"/>
      <c r="AJ47" s="21"/>
      <c r="AK47" s="21"/>
      <c r="AL47" s="21"/>
      <c r="AM47" s="21"/>
      <c r="AN47" s="21"/>
      <c r="AO47" s="21"/>
    </row>
    <row r="48" spans="2:41" s="19" customFormat="1" ht="12.75">
      <c r="B48" s="35" t="s">
        <v>97</v>
      </c>
      <c r="C48" s="36"/>
      <c r="D48" s="36"/>
      <c r="E48" s="36"/>
      <c r="F48" s="36"/>
      <c r="G48" s="36"/>
      <c r="H48" s="36"/>
      <c r="I48" s="36"/>
      <c r="J48" s="36"/>
      <c r="K48" s="36"/>
      <c r="L48" s="30" t="s">
        <v>132</v>
      </c>
      <c r="M48" s="37">
        <f aca="true" t="shared" si="12" ref="M48:AF48">SUM((M24-M33)/M24)*100</f>
        <v>42.25768321513003</v>
      </c>
      <c r="N48" s="37">
        <f t="shared" si="12"/>
        <v>51.66666666666667</v>
      </c>
      <c r="O48" s="37">
        <f t="shared" si="12"/>
        <v>40.42553191489361</v>
      </c>
      <c r="P48" s="37">
        <f t="shared" si="12"/>
        <v>30.755395683453234</v>
      </c>
      <c r="Q48" s="37">
        <f t="shared" si="12"/>
        <v>48.8</v>
      </c>
      <c r="R48" s="37">
        <f t="shared" si="12"/>
        <v>30.634920634920636</v>
      </c>
      <c r="S48" s="37">
        <f t="shared" si="12"/>
        <v>19.375</v>
      </c>
      <c r="T48" s="37">
        <v>0</v>
      </c>
      <c r="U48" s="37">
        <f t="shared" si="12"/>
        <v>37.38738738738739</v>
      </c>
      <c r="V48" s="37">
        <f t="shared" si="12"/>
        <v>46.799116997792495</v>
      </c>
      <c r="W48" s="37">
        <f t="shared" si="12"/>
        <v>18.75</v>
      </c>
      <c r="X48" s="37">
        <f t="shared" si="12"/>
        <v>54.65116279069767</v>
      </c>
      <c r="Y48" s="37">
        <f t="shared" si="12"/>
        <v>24.707602339181285</v>
      </c>
      <c r="Z48" s="37">
        <f t="shared" si="12"/>
        <v>15.384615384615385</v>
      </c>
      <c r="AA48" s="37">
        <f t="shared" si="12"/>
        <v>40.27777777777778</v>
      </c>
      <c r="AB48" s="37">
        <f t="shared" si="12"/>
        <v>51.11111111111111</v>
      </c>
      <c r="AC48" s="37">
        <f t="shared" si="12"/>
        <v>35.741444866920155</v>
      </c>
      <c r="AD48" s="37">
        <f t="shared" si="12"/>
        <v>50.51903114186851</v>
      </c>
      <c r="AE48" s="37">
        <f t="shared" si="12"/>
        <v>43.58974358974359</v>
      </c>
      <c r="AF48" s="37">
        <f t="shared" si="12"/>
        <v>39.189390552823724</v>
      </c>
      <c r="AG48" s="21"/>
      <c r="AH48" s="21"/>
      <c r="AI48" s="21"/>
      <c r="AJ48" s="21"/>
      <c r="AK48" s="21"/>
      <c r="AL48" s="21"/>
      <c r="AM48" s="21"/>
      <c r="AN48" s="21"/>
      <c r="AO48" s="21"/>
    </row>
    <row r="49" spans="2:41" s="19" customFormat="1" ht="12.75">
      <c r="B49" s="35" t="s">
        <v>98</v>
      </c>
      <c r="C49" s="36"/>
      <c r="D49" s="36"/>
      <c r="E49" s="36"/>
      <c r="F49" s="36"/>
      <c r="G49" s="36"/>
      <c r="H49" s="36"/>
      <c r="I49" s="36"/>
      <c r="J49" s="36"/>
      <c r="K49" s="36"/>
      <c r="L49" s="30" t="s">
        <v>116</v>
      </c>
      <c r="M49" s="37">
        <f aca="true" t="shared" si="13" ref="M49:AF49">SUM((M25-M34)/M25)*100</f>
        <v>45.61634805537245</v>
      </c>
      <c r="N49" s="37">
        <f t="shared" si="13"/>
        <v>59.57446808510638</v>
      </c>
      <c r="O49" s="37">
        <f t="shared" si="13"/>
        <v>26.5625</v>
      </c>
      <c r="P49" s="37">
        <f t="shared" si="13"/>
        <v>24.053452115812917</v>
      </c>
      <c r="Q49" s="37">
        <f t="shared" si="13"/>
        <v>48.899755501222494</v>
      </c>
      <c r="R49" s="37">
        <f t="shared" si="13"/>
        <v>38.004246284501065</v>
      </c>
      <c r="S49" s="37">
        <f t="shared" si="13"/>
        <v>35.08771929824561</v>
      </c>
      <c r="T49" s="37">
        <v>0</v>
      </c>
      <c r="U49" s="37">
        <f t="shared" si="13"/>
        <v>24.0625</v>
      </c>
      <c r="V49" s="37">
        <f t="shared" si="13"/>
        <v>43.71584699453552</v>
      </c>
      <c r="W49" s="37">
        <f t="shared" si="13"/>
        <v>35.714285714285715</v>
      </c>
      <c r="X49" s="37">
        <f t="shared" si="13"/>
        <v>59.375</v>
      </c>
      <c r="Y49" s="37">
        <f t="shared" si="13"/>
        <v>18.26086956521739</v>
      </c>
      <c r="Z49" s="37">
        <f t="shared" si="13"/>
        <v>23.076923076923077</v>
      </c>
      <c r="AA49" s="37">
        <f t="shared" si="13"/>
        <v>36.36363636363637</v>
      </c>
      <c r="AB49" s="37">
        <f t="shared" si="13"/>
        <v>15.909090909090908</v>
      </c>
      <c r="AC49" s="37">
        <f t="shared" si="13"/>
        <v>37.38738738738739</v>
      </c>
      <c r="AD49" s="37">
        <f t="shared" si="13"/>
        <v>35.74007220216607</v>
      </c>
      <c r="AE49" s="37">
        <f t="shared" si="13"/>
        <v>40.625</v>
      </c>
      <c r="AF49" s="37">
        <f t="shared" si="13"/>
        <v>38.5247334382101</v>
      </c>
      <c r="AG49" s="21"/>
      <c r="AH49" s="21"/>
      <c r="AI49" s="21"/>
      <c r="AJ49" s="21"/>
      <c r="AK49" s="21"/>
      <c r="AL49" s="21"/>
      <c r="AM49" s="21"/>
      <c r="AN49" s="21"/>
      <c r="AO49" s="21"/>
    </row>
    <row r="50" spans="2:41" s="19" customFormat="1" ht="12.75">
      <c r="B50" s="35" t="s">
        <v>99</v>
      </c>
      <c r="C50" s="36"/>
      <c r="D50" s="36"/>
      <c r="E50" s="36"/>
      <c r="F50" s="36"/>
      <c r="G50" s="36"/>
      <c r="H50" s="36"/>
      <c r="I50" s="36"/>
      <c r="J50" s="36"/>
      <c r="K50" s="36"/>
      <c r="L50" s="30" t="s">
        <v>123</v>
      </c>
      <c r="M50" s="37">
        <f>SUM(M35/M26)*100</f>
        <v>70.48894062863795</v>
      </c>
      <c r="N50" s="37">
        <v>0</v>
      </c>
      <c r="O50" s="37">
        <f aca="true" t="shared" si="14" ref="O50:S52">SUM(O35/O26)*100</f>
        <v>81.92307692307692</v>
      </c>
      <c r="P50" s="37">
        <f t="shared" si="14"/>
        <v>98.64864864864865</v>
      </c>
      <c r="Q50" s="37">
        <f t="shared" si="14"/>
        <v>68.51520572450805</v>
      </c>
      <c r="R50" s="37">
        <f t="shared" si="14"/>
        <v>51.13636363636363</v>
      </c>
      <c r="S50" s="37">
        <f t="shared" si="14"/>
        <v>62.857142857142854</v>
      </c>
      <c r="T50" s="37">
        <v>0</v>
      </c>
      <c r="U50" s="37">
        <f aca="true" t="shared" si="15" ref="U50:V52">SUM(U35/U26)*100</f>
        <v>93.25153374233128</v>
      </c>
      <c r="V50" s="37">
        <f t="shared" si="15"/>
        <v>72.82051282051282</v>
      </c>
      <c r="W50" s="37">
        <v>0</v>
      </c>
      <c r="X50" s="37">
        <v>0</v>
      </c>
      <c r="Y50" s="37">
        <f>SUM(Y35/Y26)*100</f>
        <v>65.80976863753213</v>
      </c>
      <c r="Z50" s="37">
        <v>0</v>
      </c>
      <c r="AA50" s="37">
        <v>0</v>
      </c>
      <c r="AB50" s="37">
        <v>0</v>
      </c>
      <c r="AC50" s="37">
        <f aca="true" t="shared" si="16" ref="AC50:AF52">SUM(AC35/AC26)*100</f>
        <v>85.97560975609755</v>
      </c>
      <c r="AD50" s="37">
        <f t="shared" si="16"/>
        <v>53.84615384615385</v>
      </c>
      <c r="AE50" s="37">
        <f t="shared" si="16"/>
        <v>71.60493827160494</v>
      </c>
      <c r="AF50" s="37">
        <f t="shared" si="16"/>
        <v>72.58738184216311</v>
      </c>
      <c r="AG50" s="21"/>
      <c r="AH50" s="21"/>
      <c r="AI50" s="21"/>
      <c r="AJ50" s="21"/>
      <c r="AK50" s="21"/>
      <c r="AL50" s="21"/>
      <c r="AM50" s="21"/>
      <c r="AN50" s="21"/>
      <c r="AO50" s="21"/>
    </row>
    <row r="51" spans="2:41" s="19" customFormat="1" ht="12.75">
      <c r="B51" s="35" t="s">
        <v>100</v>
      </c>
      <c r="C51" s="36"/>
      <c r="D51" s="36"/>
      <c r="E51" s="36"/>
      <c r="F51" s="36"/>
      <c r="G51" s="36"/>
      <c r="H51" s="36"/>
      <c r="I51" s="36"/>
      <c r="J51" s="36"/>
      <c r="K51" s="36"/>
      <c r="L51" s="30" t="s">
        <v>124</v>
      </c>
      <c r="M51" s="37">
        <f>SUM(M36/M27)*100</f>
        <v>71.10187110187111</v>
      </c>
      <c r="N51" s="37">
        <v>0</v>
      </c>
      <c r="O51" s="37">
        <f t="shared" si="14"/>
        <v>81.81818181818183</v>
      </c>
      <c r="P51" s="37">
        <f t="shared" si="14"/>
        <v>99.25925925925925</v>
      </c>
      <c r="Q51" s="37">
        <f t="shared" si="14"/>
        <v>72.5752508361204</v>
      </c>
      <c r="R51" s="37">
        <f t="shared" si="14"/>
        <v>48.484848484848484</v>
      </c>
      <c r="S51" s="37">
        <f t="shared" si="14"/>
        <v>62.5</v>
      </c>
      <c r="T51" s="37">
        <v>0</v>
      </c>
      <c r="U51" s="37">
        <f t="shared" si="15"/>
        <v>84.21052631578947</v>
      </c>
      <c r="V51" s="37">
        <f t="shared" si="15"/>
        <v>70.75471698113208</v>
      </c>
      <c r="W51" s="37">
        <v>0</v>
      </c>
      <c r="X51" s="37">
        <v>0</v>
      </c>
      <c r="Y51" s="37">
        <f>SUM(Y36/Y27)*100</f>
        <v>64.31718061674009</v>
      </c>
      <c r="Z51" s="37">
        <v>0</v>
      </c>
      <c r="AA51" s="37">
        <v>0</v>
      </c>
      <c r="AB51" s="37">
        <v>0</v>
      </c>
      <c r="AC51" s="37">
        <f t="shared" si="16"/>
        <v>84.375</v>
      </c>
      <c r="AD51" s="37">
        <f t="shared" si="16"/>
        <v>51.66666666666667</v>
      </c>
      <c r="AE51" s="37">
        <f t="shared" si="16"/>
        <v>75.18796992481202</v>
      </c>
      <c r="AF51" s="37">
        <f t="shared" si="16"/>
        <v>72.19451371571073</v>
      </c>
      <c r="AG51" s="21"/>
      <c r="AH51" s="21"/>
      <c r="AI51" s="21"/>
      <c r="AJ51" s="21"/>
      <c r="AK51" s="21"/>
      <c r="AL51" s="21"/>
      <c r="AM51" s="21"/>
      <c r="AN51" s="21"/>
      <c r="AO51" s="21"/>
    </row>
    <row r="52" spans="2:41" s="19" customFormat="1" ht="12.75">
      <c r="B52" s="35" t="s">
        <v>101</v>
      </c>
      <c r="C52" s="36"/>
      <c r="D52" s="36"/>
      <c r="E52" s="36"/>
      <c r="F52" s="36"/>
      <c r="G52" s="36"/>
      <c r="H52" s="36"/>
      <c r="I52" s="36"/>
      <c r="J52" s="36"/>
      <c r="K52" s="36"/>
      <c r="L52" s="30" t="s">
        <v>125</v>
      </c>
      <c r="M52" s="37">
        <f>SUM(M37/M28)*100</f>
        <v>69.70899470899471</v>
      </c>
      <c r="N52" s="37">
        <v>0</v>
      </c>
      <c r="O52" s="37">
        <f t="shared" si="14"/>
        <v>82.01438848920863</v>
      </c>
      <c r="P52" s="37">
        <f t="shared" si="14"/>
        <v>98.13664596273291</v>
      </c>
      <c r="Q52" s="37">
        <f t="shared" si="14"/>
        <v>63.84615384615384</v>
      </c>
      <c r="R52" s="37">
        <f t="shared" si="14"/>
        <v>54.54545454545454</v>
      </c>
      <c r="S52" s="37">
        <f t="shared" si="14"/>
        <v>63.63636363636363</v>
      </c>
      <c r="T52" s="37">
        <v>0</v>
      </c>
      <c r="U52" s="37">
        <f t="shared" si="15"/>
        <v>96</v>
      </c>
      <c r="V52" s="37">
        <f t="shared" si="15"/>
        <v>75.28089887640449</v>
      </c>
      <c r="W52" s="37">
        <v>0</v>
      </c>
      <c r="X52" s="37">
        <v>0</v>
      </c>
      <c r="Y52" s="37">
        <f>SUM(Y37/Y28)*100</f>
        <v>67.90123456790124</v>
      </c>
      <c r="Z52" s="37">
        <v>0</v>
      </c>
      <c r="AA52" s="37">
        <v>0</v>
      </c>
      <c r="AB52" s="37">
        <v>0</v>
      </c>
      <c r="AC52" s="37">
        <f t="shared" si="16"/>
        <v>88.23529411764706</v>
      </c>
      <c r="AD52" s="37">
        <f t="shared" si="16"/>
        <v>55.208333333333336</v>
      </c>
      <c r="AE52" s="37">
        <f t="shared" si="16"/>
        <v>67.27272727272727</v>
      </c>
      <c r="AF52" s="37">
        <f t="shared" si="16"/>
        <v>73.0284647690154</v>
      </c>
      <c r="AG52" s="21"/>
      <c r="AH52" s="21"/>
      <c r="AI52" s="21"/>
      <c r="AJ52" s="21"/>
      <c r="AK52" s="21"/>
      <c r="AL52" s="21"/>
      <c r="AM52" s="21"/>
      <c r="AN52" s="21"/>
      <c r="AO52" s="21"/>
    </row>
    <row r="53" spans="2:43" s="20" customFormat="1" ht="13.5">
      <c r="B53" s="35" t="s">
        <v>102</v>
      </c>
      <c r="C53" s="36"/>
      <c r="D53" s="36"/>
      <c r="E53" s="36"/>
      <c r="F53" s="36"/>
      <c r="G53" s="36"/>
      <c r="H53" s="36"/>
      <c r="I53" s="36"/>
      <c r="J53" s="36"/>
      <c r="K53" s="36"/>
      <c r="L53" s="30" t="s">
        <v>126</v>
      </c>
      <c r="M53" s="37">
        <f>SUM((M26-M35)/M26)*100</f>
        <v>29.511059371362048</v>
      </c>
      <c r="N53" s="37">
        <v>0</v>
      </c>
      <c r="O53" s="37">
        <f aca="true" t="shared" si="17" ref="O53:S55">SUM((O26-O35)/O26)*100</f>
        <v>18.076923076923077</v>
      </c>
      <c r="P53" s="37">
        <f t="shared" si="17"/>
        <v>1.3513513513513513</v>
      </c>
      <c r="Q53" s="37">
        <f t="shared" si="17"/>
        <v>31.48479427549195</v>
      </c>
      <c r="R53" s="37">
        <f t="shared" si="17"/>
        <v>48.86363636363637</v>
      </c>
      <c r="S53" s="37">
        <f t="shared" si="17"/>
        <v>37.142857142857146</v>
      </c>
      <c r="T53" s="37">
        <v>0</v>
      </c>
      <c r="U53" s="37">
        <f aca="true" t="shared" si="18" ref="U53:V55">SUM((U26-U35)/U26)*100</f>
        <v>6.748466257668712</v>
      </c>
      <c r="V53" s="37">
        <f t="shared" si="18"/>
        <v>27.17948717948718</v>
      </c>
      <c r="W53" s="37">
        <v>0</v>
      </c>
      <c r="X53" s="37">
        <v>0</v>
      </c>
      <c r="Y53" s="37">
        <f>SUM((Y26-Y35)/Y26)*100</f>
        <v>34.19023136246786</v>
      </c>
      <c r="Z53" s="37">
        <v>0</v>
      </c>
      <c r="AA53" s="37">
        <v>0</v>
      </c>
      <c r="AB53" s="37">
        <v>0</v>
      </c>
      <c r="AC53" s="37">
        <f aca="true" t="shared" si="19" ref="AC53:AF55">SUM((AC26-AC35)/AC26)*100</f>
        <v>14.02439024390244</v>
      </c>
      <c r="AD53" s="37">
        <f t="shared" si="19"/>
        <v>46.15384615384615</v>
      </c>
      <c r="AE53" s="37">
        <f t="shared" si="19"/>
        <v>28.39506172839506</v>
      </c>
      <c r="AF53" s="37">
        <f t="shared" si="19"/>
        <v>27.41261815783689</v>
      </c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9"/>
    </row>
    <row r="54" spans="2:43" s="20" customFormat="1" ht="13.5">
      <c r="B54" s="35" t="s">
        <v>103</v>
      </c>
      <c r="C54" s="36"/>
      <c r="D54" s="36"/>
      <c r="E54" s="36"/>
      <c r="F54" s="36"/>
      <c r="G54" s="36"/>
      <c r="H54" s="36"/>
      <c r="I54" s="36"/>
      <c r="J54" s="36"/>
      <c r="K54" s="36"/>
      <c r="L54" s="30" t="s">
        <v>127</v>
      </c>
      <c r="M54" s="37">
        <f>SUM((M27-M36)/M27)*100</f>
        <v>28.8981288981289</v>
      </c>
      <c r="N54" s="37">
        <v>0</v>
      </c>
      <c r="O54" s="37">
        <f t="shared" si="17"/>
        <v>18.181818181818183</v>
      </c>
      <c r="P54" s="37">
        <f t="shared" si="17"/>
        <v>0.7407407407407408</v>
      </c>
      <c r="Q54" s="37">
        <f t="shared" si="17"/>
        <v>27.424749163879596</v>
      </c>
      <c r="R54" s="37">
        <f t="shared" si="17"/>
        <v>51.515151515151516</v>
      </c>
      <c r="S54" s="37">
        <f t="shared" si="17"/>
        <v>37.5</v>
      </c>
      <c r="T54" s="37">
        <v>0</v>
      </c>
      <c r="U54" s="37">
        <f t="shared" si="18"/>
        <v>15.789473684210526</v>
      </c>
      <c r="V54" s="37">
        <f t="shared" si="18"/>
        <v>29.245283018867923</v>
      </c>
      <c r="W54" s="37">
        <v>0</v>
      </c>
      <c r="X54" s="37">
        <v>0</v>
      </c>
      <c r="Y54" s="37">
        <f>SUM((Y27-Y36)/Y27)*100</f>
        <v>35.68281938325991</v>
      </c>
      <c r="Z54" s="37">
        <v>0</v>
      </c>
      <c r="AA54" s="37">
        <v>0</v>
      </c>
      <c r="AB54" s="37">
        <v>0</v>
      </c>
      <c r="AC54" s="37">
        <f t="shared" si="19"/>
        <v>15.625</v>
      </c>
      <c r="AD54" s="37">
        <f t="shared" si="19"/>
        <v>48.333333333333336</v>
      </c>
      <c r="AE54" s="37">
        <f t="shared" si="19"/>
        <v>24.81203007518797</v>
      </c>
      <c r="AF54" s="37">
        <f t="shared" si="19"/>
        <v>27.805486284289277</v>
      </c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9"/>
    </row>
    <row r="55" spans="2:43" s="20" customFormat="1" ht="13.5">
      <c r="B55" s="35" t="s">
        <v>104</v>
      </c>
      <c r="C55" s="38"/>
      <c r="D55" s="38"/>
      <c r="E55" s="38"/>
      <c r="F55" s="36"/>
      <c r="G55" s="36"/>
      <c r="H55" s="36"/>
      <c r="I55" s="36"/>
      <c r="J55" s="36"/>
      <c r="K55" s="39"/>
      <c r="L55" s="30" t="s">
        <v>128</v>
      </c>
      <c r="M55" s="37">
        <f>SUM((M28-M37)/M28)*100</f>
        <v>30.29100529100529</v>
      </c>
      <c r="N55" s="37">
        <v>0</v>
      </c>
      <c r="O55" s="37">
        <f t="shared" si="17"/>
        <v>17.985611510791365</v>
      </c>
      <c r="P55" s="37">
        <f t="shared" si="17"/>
        <v>1.8633540372670807</v>
      </c>
      <c r="Q55" s="37">
        <f t="shared" si="17"/>
        <v>36.15384615384615</v>
      </c>
      <c r="R55" s="37">
        <f t="shared" si="17"/>
        <v>45.45454545454545</v>
      </c>
      <c r="S55" s="37">
        <f t="shared" si="17"/>
        <v>36.36363636363637</v>
      </c>
      <c r="T55" s="37">
        <v>0</v>
      </c>
      <c r="U55" s="37">
        <f t="shared" si="18"/>
        <v>4</v>
      </c>
      <c r="V55" s="37">
        <f t="shared" si="18"/>
        <v>24.719101123595504</v>
      </c>
      <c r="W55" s="37">
        <v>0</v>
      </c>
      <c r="X55" s="37">
        <v>0</v>
      </c>
      <c r="Y55" s="37">
        <f>SUM((Y28-Y37)/Y28)*100</f>
        <v>32.098765432098766</v>
      </c>
      <c r="Z55" s="37">
        <v>0</v>
      </c>
      <c r="AA55" s="37">
        <v>0</v>
      </c>
      <c r="AB55" s="37">
        <v>0</v>
      </c>
      <c r="AC55" s="37">
        <f t="shared" si="19"/>
        <v>11.76470588235294</v>
      </c>
      <c r="AD55" s="37">
        <f t="shared" si="19"/>
        <v>44.79166666666667</v>
      </c>
      <c r="AE55" s="37">
        <f t="shared" si="19"/>
        <v>32.72727272727273</v>
      </c>
      <c r="AF55" s="37">
        <f t="shared" si="19"/>
        <v>26.9715352309846</v>
      </c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9"/>
    </row>
    <row r="56" ht="12.75">
      <c r="B56" s="23" t="s">
        <v>129</v>
      </c>
    </row>
    <row r="57" ht="12.75">
      <c r="B57" s="23" t="s">
        <v>130</v>
      </c>
    </row>
  </sheetData>
  <mergeCells count="43">
    <mergeCell ref="B27:K27"/>
    <mergeCell ref="B28:K28"/>
    <mergeCell ref="B25:K25"/>
    <mergeCell ref="B26:K26"/>
    <mergeCell ref="B23:K23"/>
    <mergeCell ref="B24:K24"/>
    <mergeCell ref="B20:K20"/>
    <mergeCell ref="B21:K21"/>
    <mergeCell ref="B22:K22"/>
    <mergeCell ref="A6:E6"/>
    <mergeCell ref="B16:K17"/>
    <mergeCell ref="K13:R13"/>
    <mergeCell ref="N16:N17"/>
    <mergeCell ref="K12:R12"/>
    <mergeCell ref="AE16:AE17"/>
    <mergeCell ref="AA16:AA17"/>
    <mergeCell ref="AB16:AB17"/>
    <mergeCell ref="AC16:AC17"/>
    <mergeCell ref="AD16:AD17"/>
    <mergeCell ref="B18:K18"/>
    <mergeCell ref="O16:O17"/>
    <mergeCell ref="W16:W17"/>
    <mergeCell ref="M16:M17"/>
    <mergeCell ref="P16:P17"/>
    <mergeCell ref="Q16:Q17"/>
    <mergeCell ref="R16:R17"/>
    <mergeCell ref="S16:S17"/>
    <mergeCell ref="Z16:Z17"/>
    <mergeCell ref="T16:T17"/>
    <mergeCell ref="U16:U17"/>
    <mergeCell ref="Y16:Y17"/>
    <mergeCell ref="X16:X17"/>
    <mergeCell ref="V16:V17"/>
    <mergeCell ref="AF16:AF17"/>
    <mergeCell ref="A1:P1"/>
    <mergeCell ref="A2:P2"/>
    <mergeCell ref="A3:P3"/>
    <mergeCell ref="A4:P4"/>
    <mergeCell ref="K8:R8"/>
    <mergeCell ref="K9:R9"/>
    <mergeCell ref="K10:R10"/>
    <mergeCell ref="J6:K6"/>
    <mergeCell ref="K11:R11"/>
  </mergeCells>
  <printOptions/>
  <pageMargins left="0.75" right="0.75" top="1" bottom="1" header="0" footer="0"/>
  <pageSetup fitToHeight="1" fitToWidth="1" horizontalDpi="600" verticalDpi="600" orientation="landscape" paperSize="5" scale="52" r:id="rId3"/>
  <legacyDrawing r:id="rId2"/>
  <oleObjects>
    <oleObject progId="" shapeId="128716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gjuarez</cp:lastModifiedBy>
  <cp:lastPrinted>2007-05-18T17:56:16Z</cp:lastPrinted>
  <dcterms:created xsi:type="dcterms:W3CDTF">2005-08-30T21:07:07Z</dcterms:created>
  <dcterms:modified xsi:type="dcterms:W3CDTF">2007-07-06T20:32:46Z</dcterms:modified>
  <cp:category/>
  <cp:version/>
  <cp:contentType/>
  <cp:contentStatus/>
</cp:coreProperties>
</file>