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1"/>
  </bookViews>
  <sheets>
    <sheet name="Tabla 30-05a" sheetId="1" r:id="rId1"/>
    <sheet name="Tabla 30-05b" sheetId="2" r:id="rId2"/>
    <sheet name="Tabla 30-05c" sheetId="3" r:id="rId3"/>
    <sheet name="Tabla 30-05d" sheetId="4" r:id="rId4"/>
  </sheets>
  <definedNames>
    <definedName name="_xlnm.Print_Area" localSheetId="0">'Tabla 30-05a'!$A$1:$Q$78</definedName>
  </definedNames>
  <calcPr fullCalcOnLoad="1"/>
</workbook>
</file>

<file path=xl/sharedStrings.xml><?xml version="1.0" encoding="utf-8"?>
<sst xmlns="http://schemas.openxmlformats.org/spreadsheetml/2006/main" count="397" uniqueCount="228">
  <si>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</si>
  <si>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</si>
  <si>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</si>
  <si>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</si>
  <si>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</si>
  <si>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</si>
  <si>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</si>
  <si>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</si>
  <si>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</si>
  <si>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</si>
  <si>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</si>
  <si>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</si>
  <si>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</si>
  <si>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</si>
  <si>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</si>
  <si>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</si>
  <si>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</si>
  <si>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</si>
  <si>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</si>
  <si>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</si>
  <si>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</si>
  <si>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</si>
  <si>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</si>
  <si>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</si>
  <si>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</si>
  <si>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</si>
  <si>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</si>
  <si>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</si>
  <si>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</si>
  <si>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</si>
  <si>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</si>
  <si>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</si>
  <si>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</si>
  <si>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</si>
  <si>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</si>
  <si>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</si>
  <si>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</si>
  <si>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</si>
  <si>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</si>
  <si>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</si>
  <si>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</si>
  <si>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</si>
  <si>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</si>
  <si>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</si>
  <si>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</si>
  <si>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</si>
  <si>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</si>
  <si>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</si>
  <si>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</si>
  <si>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</si>
  <si>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</si>
  <si>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</si>
  <si>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</si>
  <si>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</si>
  <si>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</si>
  <si>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</si>
  <si>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</si>
  <si>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</si>
  <si>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</si>
  <si>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</si>
  <si>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</si>
  <si>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</si>
  <si>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</si>
  <si>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</si>
  <si>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</si>
  <si>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</si>
  <si>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</si>
  <si>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</si>
  <si>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</si>
  <si>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</si>
  <si>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</si>
  <si>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</si>
  <si>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</si>
  <si>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</si>
  <si>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</si>
  <si>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</si>
  <si>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</si>
  <si>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</si>
  <si>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</si>
  <si>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</si>
  <si>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</si>
  <si>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</si>
  <si>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</si>
  <si>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</si>
  <si>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</si>
  <si>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</si>
  <si>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</si>
  <si>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</si>
  <si>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</si>
  <si>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</si>
  <si>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</si>
  <si>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</si>
  <si>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</si>
  <si>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</si>
  <si>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</si>
  <si>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</si>
  <si>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</si>
  <si>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</si>
  <si>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</si>
  <si>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</si>
  <si>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</si>
  <si>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</si>
  <si>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</si>
  <si>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</si>
  <si>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</si>
  <si>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</si>
  <si>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</si>
  <si>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</si>
  <si>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</si>
  <si>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</si>
  <si>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</si>
  <si>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</si>
  <si>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</si>
  <si>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</si>
  <si>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</si>
  <si>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</si>
  <si>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</si>
  <si>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</si>
  <si>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</si>
  <si>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</si>
  <si>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</si>
  <si>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</si>
  <si>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</si>
  <si>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</si>
  <si>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</si>
  <si>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</si>
  <si>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</si>
  <si>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</si>
  <si>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</si>
  <si>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</si>
  <si>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</si>
  <si>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</si>
  <si>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</si>
  <si>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</si>
  <si>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</si>
  <si>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</si>
  <si>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</si>
  <si>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</si>
  <si>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</si>
  <si>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</si>
  <si>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</si>
  <si>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</si>
  <si>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</si>
  <si>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</si>
  <si>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</si>
  <si>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</si>
  <si>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</si>
  <si>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</si>
  <si>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</si>
  <si>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</si>
  <si>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</si>
  <si>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</si>
  <si>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</si>
  <si>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</si>
  <si>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</si>
  <si>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</si>
  <si>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</si>
  <si>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</si>
  <si>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</si>
  <si>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</si>
  <si>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</si>
  <si>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</si>
  <si>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</si>
  <si>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</si>
  <si>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</si>
  <si>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</si>
  <si>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</si>
  <si>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</si>
  <si>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</si>
  <si>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</si>
  <si>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</si>
  <si>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</si>
  <si>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</si>
  <si>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</si>
  <si>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</si>
  <si>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</si>
  <si>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</si>
  <si>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</si>
  <si>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</si>
  <si>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</si>
  <si>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</si>
  <si>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</si>
  <si>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</si>
  <si>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</si>
  <si>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</si>
  <si>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</si>
  <si>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</si>
  <si>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</si>
  <si>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</si>
  <si>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</si>
  <si>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</si>
  <si>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</si>
  <si>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</si>
  <si>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</si>
  <si>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</si>
  <si>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</si>
  <si>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</si>
  <si>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</si>
  <si>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</si>
  <si>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</si>
  <si>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</si>
  <si>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</si>
  <si>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</si>
  <si>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</si>
  <si>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Palín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</si>
  <si>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</si>
  <si>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</si>
  <si>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</si>
  <si>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</si>
  <si>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</si>
  <si>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</si>
  <si>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</si>
  <si>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</si>
  <si>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</si>
  <si>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</si>
  <si>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</si>
  <si>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</si>
  <si>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</si>
  <si>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</si>
  <si>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</si>
  <si>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</si>
  <si>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</si>
  <si>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 xml:space="preserve"> 30 - 05d</t>
  </si>
  <si>
    <t>Municipios del Departamento de Escuintla</t>
  </si>
  <si>
    <t xml:space="preserve"> 30 - 05c</t>
  </si>
  <si>
    <t xml:space="preserve"> 30 - 05b</t>
  </si>
  <si>
    <t xml:space="preserve"> 30 - 05a</t>
  </si>
  <si>
    <t>-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</si>
</sst>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2" borderId="4" xfId="0" applyFont="1" applyFill="1" applyBorder="1" applyAlignment="1">
      <alignment horizontal="left" vertical="top" wrapText="1" readingOrder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left" vertical="top" wrapText="1" readingOrder="1"/>
    </xf>
    <xf numFmtId="1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Alignment="1">
      <alignment horizontal="right" indent="2"/>
    </xf>
    <xf numFmtId="3" fontId="3" fillId="2" borderId="3" xfId="0" applyNumberFormat="1" applyFont="1" applyFill="1" applyBorder="1" applyAlignment="1">
      <alignment horizontal="right" indent="2"/>
    </xf>
    <xf numFmtId="3" fontId="3" fillId="2" borderId="4" xfId="0" applyNumberFormat="1" applyFont="1" applyFill="1" applyBorder="1" applyAlignment="1">
      <alignment horizontal="right" indent="2"/>
    </xf>
    <xf numFmtId="3" fontId="3" fillId="2" borderId="5" xfId="0" applyNumberFormat="1" applyFont="1" applyFill="1" applyBorder="1" applyAlignment="1">
      <alignment horizontal="right" indent="2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7" xfId="0" applyFont="1" applyFill="1" applyBorder="1" applyAlignment="1">
      <alignment horizontal="left" vertical="top" wrapText="1" readingOrder="1"/>
    </xf>
    <xf numFmtId="3" fontId="2" fillId="2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wrapText="1" readingOrder="1"/>
    </xf>
    <xf numFmtId="0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 readingOrder="1"/>
    </xf>
    <xf numFmtId="0" fontId="3" fillId="2" borderId="0" xfId="0" applyFont="1" applyFill="1" applyBorder="1" applyAlignment="1">
      <alignment/>
    </xf>
    <xf numFmtId="0" fontId="3" fillId="2" borderId="0" xfId="0" applyNumberFormat="1" applyFont="1" applyFill="1" applyAlignment="1">
      <alignment horizontal="right" indent="2"/>
    </xf>
    <xf numFmtId="0" fontId="3" fillId="2" borderId="4" xfId="0" applyNumberFormat="1" applyFont="1" applyFill="1" applyBorder="1" applyAlignment="1">
      <alignment horizontal="right" indent="2"/>
    </xf>
    <xf numFmtId="0" fontId="0" fillId="2" borderId="0" xfId="0" applyFont="1" applyFill="1" applyBorder="1" applyAlignment="1">
      <alignment/>
    </xf>
    <xf numFmtId="0" fontId="5" fillId="2" borderId="6" xfId="0" applyFont="1" applyFill="1" applyBorder="1" applyAlignment="1">
      <alignment wrapText="1" readingOrder="1"/>
    </xf>
    <xf numFmtId="3" fontId="2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readingOrder="1"/>
    </xf>
    <xf numFmtId="2" fontId="4" fillId="2" borderId="6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 vertical="top" readingOrder="1"/>
    </xf>
    <xf numFmtId="1" fontId="3" fillId="2" borderId="4" xfId="0" applyNumberFormat="1" applyFont="1" applyFill="1" applyBorder="1" applyAlignment="1">
      <alignment horizontal="center" readingOrder="1"/>
    </xf>
    <xf numFmtId="1" fontId="3" fillId="2" borderId="4" xfId="0" applyNumberFormat="1" applyFont="1" applyFill="1" applyBorder="1" applyAlignment="1">
      <alignment readingOrder="1"/>
    </xf>
    <xf numFmtId="1" fontId="3" fillId="2" borderId="5" xfId="0" applyNumberFormat="1" applyFont="1" applyFill="1" applyBorder="1" applyAlignment="1">
      <alignment readingOrder="1"/>
    </xf>
    <xf numFmtId="3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" fontId="3" fillId="2" borderId="6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left" vertical="top" wrapText="1" readingOrder="1"/>
    </xf>
    <xf numFmtId="1" fontId="3" fillId="2" borderId="4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top" wrapText="1" readingOrder="1"/>
    </xf>
    <xf numFmtId="0" fontId="5" fillId="2" borderId="7" xfId="0" applyFont="1" applyFill="1" applyBorder="1" applyAlignment="1">
      <alignment horizontal="left" vertical="top" wrapText="1" readingOrder="1"/>
    </xf>
    <xf numFmtId="0" fontId="1" fillId="2" borderId="6" xfId="0" applyFont="1" applyFill="1" applyBorder="1" applyAlignment="1">
      <alignment horizontal="left" vertical="top" wrapText="1" readingOrder="1"/>
    </xf>
    <xf numFmtId="0" fontId="1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1" fillId="3" borderId="7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top" readingOrder="1"/>
    </xf>
    <xf numFmtId="0" fontId="1" fillId="2" borderId="4" xfId="0" applyFont="1" applyFill="1" applyBorder="1" applyAlignment="1">
      <alignment horizontal="left" vertical="top" readingOrder="1"/>
    </xf>
    <xf numFmtId="3" fontId="3" fillId="2" borderId="8" xfId="0" applyNumberFormat="1" applyFont="1" applyFill="1" applyBorder="1" applyAlignment="1">
      <alignment horizontal="right" indent="2"/>
    </xf>
    <xf numFmtId="3" fontId="3" fillId="2" borderId="9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1" fontId="3" fillId="2" borderId="7" xfId="0" applyNumberFormat="1" applyFont="1" applyFill="1" applyBorder="1" applyAlignment="1">
      <alignment horizontal="right"/>
    </xf>
    <xf numFmtId="1" fontId="3" fillId="2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333375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438150</xdr:colOff>
      <xdr:row>2</xdr:row>
      <xdr:rowOff>0</xdr:rowOff>
    </xdr:from>
    <xdr:to>
      <xdr:col>19</xdr:col>
      <xdr:colOff>781050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238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3</xdr:row>
      <xdr:rowOff>76200</xdr:rowOff>
    </xdr:from>
    <xdr:to>
      <xdr:col>21</xdr:col>
      <xdr:colOff>152400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5619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638175</xdr:colOff>
      <xdr:row>4</xdr:row>
      <xdr:rowOff>47625</xdr:rowOff>
    </xdr:from>
    <xdr:to>
      <xdr:col>21</xdr:col>
      <xdr:colOff>685800</xdr:colOff>
      <xdr:row>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695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GridLines="0" workbookViewId="0" topLeftCell="A2">
      <selection activeCell="D79" sqref="D79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5.57421875" style="0" customWidth="1"/>
    <col min="4" max="4" width="15.00390625" style="0" bestFit="1" customWidth="1"/>
    <col min="5" max="5" width="15.00390625" style="0" customWidth="1"/>
    <col min="6" max="6" width="16.7109375" style="0" customWidth="1"/>
    <col min="7" max="7" width="16.57421875" style="0" customWidth="1"/>
    <col min="12" max="12" width="18.57421875" style="0" customWidth="1"/>
    <col min="16" max="16" width="16.28125" style="0" customWidth="1"/>
    <col min="17" max="17" width="15.140625" style="0" customWidth="1"/>
  </cols>
  <sheetData>
    <row r="1" spans="2:16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s="3" customFormat="1" ht="12.75" customHeight="1">
      <c r="A6" s="71" t="s">
        <v>4</v>
      </c>
      <c r="B6" s="72"/>
      <c r="C6" s="25"/>
      <c r="D6" s="58" t="s">
        <v>226</v>
      </c>
      <c r="E6" s="26"/>
      <c r="F6" s="18"/>
      <c r="H6" s="19"/>
      <c r="I6" s="20"/>
      <c r="K6" s="21"/>
      <c r="L6" s="20"/>
      <c r="M6" s="20"/>
      <c r="N6" s="20"/>
      <c r="O6" s="20"/>
      <c r="P6" s="20"/>
      <c r="Q6" s="20"/>
    </row>
    <row r="7" spans="1:17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3" s="3" customFormat="1" ht="12">
      <c r="A8" s="20" t="s">
        <v>73</v>
      </c>
      <c r="B8" s="59" t="s">
        <v>5</v>
      </c>
      <c r="C8" s="60" t="s">
        <v>123</v>
      </c>
      <c r="D8" s="60"/>
      <c r="E8" s="60"/>
      <c r="F8" s="60"/>
      <c r="G8" s="60"/>
      <c r="H8" s="61"/>
      <c r="I8" s="66"/>
      <c r="J8" s="66"/>
      <c r="K8" s="20"/>
      <c r="L8" s="20"/>
      <c r="M8" s="20"/>
    </row>
    <row r="9" spans="1:13" s="23" customFormat="1" ht="12">
      <c r="A9" s="22"/>
      <c r="B9" s="62" t="s">
        <v>124</v>
      </c>
      <c r="C9" s="63" t="s">
        <v>125</v>
      </c>
      <c r="D9" s="63"/>
      <c r="E9" s="63"/>
      <c r="F9" s="63"/>
      <c r="G9" s="63"/>
      <c r="H9" s="64"/>
      <c r="I9" s="63"/>
      <c r="J9" s="63"/>
      <c r="K9" s="22"/>
      <c r="L9" s="22"/>
      <c r="M9" s="22"/>
    </row>
    <row r="10" spans="1:13" s="3" customFormat="1" ht="12">
      <c r="A10" s="20"/>
      <c r="B10" s="65" t="s">
        <v>6</v>
      </c>
      <c r="C10" s="66" t="s">
        <v>223</v>
      </c>
      <c r="D10" s="66"/>
      <c r="E10" s="66"/>
      <c r="F10" s="66"/>
      <c r="G10" s="66"/>
      <c r="H10" s="67"/>
      <c r="I10" s="66"/>
      <c r="J10" s="66"/>
      <c r="K10" s="20"/>
      <c r="L10" s="20"/>
      <c r="M10" s="20"/>
    </row>
    <row r="11" spans="1:13" s="3" customFormat="1" ht="12">
      <c r="A11" s="20"/>
      <c r="B11" s="65" t="s">
        <v>126</v>
      </c>
      <c r="C11" s="101" t="s">
        <v>127</v>
      </c>
      <c r="D11" s="102"/>
      <c r="E11" s="102"/>
      <c r="F11" s="66"/>
      <c r="G11" s="66"/>
      <c r="H11" s="67"/>
      <c r="I11" s="66"/>
      <c r="J11" s="66"/>
      <c r="K11" s="20"/>
      <c r="L11" s="20"/>
      <c r="M11" s="20"/>
    </row>
    <row r="12" spans="1:13" s="3" customFormat="1" ht="12">
      <c r="A12" s="20"/>
      <c r="B12" s="65" t="s">
        <v>7</v>
      </c>
      <c r="C12" s="66" t="s">
        <v>128</v>
      </c>
      <c r="D12" s="66"/>
      <c r="E12" s="66"/>
      <c r="F12" s="66"/>
      <c r="G12" s="66"/>
      <c r="H12" s="67"/>
      <c r="I12" s="66"/>
      <c r="J12" s="66"/>
      <c r="K12" s="20"/>
      <c r="L12" s="20"/>
      <c r="M12" s="20"/>
    </row>
    <row r="13" spans="1:13" s="3" customFormat="1" ht="12">
      <c r="A13" s="20"/>
      <c r="B13" s="68" t="s">
        <v>8</v>
      </c>
      <c r="C13" s="69" t="s">
        <v>129</v>
      </c>
      <c r="D13" s="69"/>
      <c r="E13" s="69"/>
      <c r="F13" s="69"/>
      <c r="G13" s="69"/>
      <c r="H13" s="70"/>
      <c r="I13" s="66"/>
      <c r="J13" s="66"/>
      <c r="K13" s="20"/>
      <c r="L13" s="20"/>
      <c r="M13" s="20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6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7" ht="33.75" customHeight="1">
      <c r="B16" s="4"/>
      <c r="C16" s="4"/>
      <c r="D16" s="56" t="s">
        <v>194</v>
      </c>
      <c r="E16" s="56" t="s">
        <v>195</v>
      </c>
      <c r="F16" s="56" t="s">
        <v>196</v>
      </c>
      <c r="G16" s="56" t="s">
        <v>197</v>
      </c>
      <c r="H16" s="56" t="s">
        <v>198</v>
      </c>
      <c r="I16" s="56" t="s">
        <v>199</v>
      </c>
      <c r="J16" s="56" t="s">
        <v>200</v>
      </c>
      <c r="K16" s="56" t="s">
        <v>201</v>
      </c>
      <c r="L16" s="56" t="s">
        <v>202</v>
      </c>
      <c r="M16" s="56" t="s">
        <v>203</v>
      </c>
      <c r="N16" s="56" t="s">
        <v>204</v>
      </c>
      <c r="O16" s="56" t="s">
        <v>205</v>
      </c>
      <c r="P16" s="56" t="s">
        <v>206</v>
      </c>
      <c r="Q16" s="56" t="s">
        <v>207</v>
      </c>
    </row>
    <row r="17" spans="2:17" ht="12.75" customHeight="1">
      <c r="B17" s="73" t="s">
        <v>9</v>
      </c>
      <c r="C17" s="74" t="s">
        <v>10</v>
      </c>
      <c r="D17" s="57" t="s">
        <v>208</v>
      </c>
      <c r="E17" s="57" t="s">
        <v>209</v>
      </c>
      <c r="F17" s="57" t="s">
        <v>210</v>
      </c>
      <c r="G17" s="57" t="s">
        <v>211</v>
      </c>
      <c r="H17" s="57" t="s">
        <v>212</v>
      </c>
      <c r="I17" s="57" t="s">
        <v>213</v>
      </c>
      <c r="J17" s="57" t="s">
        <v>214</v>
      </c>
      <c r="K17" s="57" t="s">
        <v>215</v>
      </c>
      <c r="L17" s="57" t="s">
        <v>216</v>
      </c>
      <c r="M17" s="57" t="s">
        <v>217</v>
      </c>
      <c r="N17" s="57" t="s">
        <v>218</v>
      </c>
      <c r="O17" s="57" t="s">
        <v>219</v>
      </c>
      <c r="P17" s="57" t="s">
        <v>220</v>
      </c>
      <c r="Q17" s="57" t="s">
        <v>221</v>
      </c>
    </row>
    <row r="18" spans="13:17" ht="12.75">
      <c r="M18" s="12"/>
      <c r="N18" s="12"/>
      <c r="O18" s="12"/>
      <c r="P18" s="12"/>
      <c r="Q18" s="12"/>
    </row>
    <row r="19" spans="1:17" ht="12.75" customHeight="1">
      <c r="A19" s="5"/>
      <c r="B19" s="75" t="s">
        <v>36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1:17" s="7" customFormat="1" ht="12.75">
      <c r="A20" s="6"/>
      <c r="B20" s="76" t="s">
        <v>37</v>
      </c>
      <c r="C20" s="77" t="s">
        <v>12</v>
      </c>
      <c r="D20" s="42">
        <v>201</v>
      </c>
      <c r="E20" s="42">
        <v>187</v>
      </c>
      <c r="F20" s="42">
        <v>246</v>
      </c>
      <c r="G20" s="42">
        <v>39</v>
      </c>
      <c r="H20" s="42">
        <v>320</v>
      </c>
      <c r="I20" s="42">
        <v>244</v>
      </c>
      <c r="J20" s="42">
        <v>341</v>
      </c>
      <c r="K20" s="78">
        <v>161</v>
      </c>
      <c r="L20" s="42">
        <v>379</v>
      </c>
      <c r="M20" s="42">
        <v>154</v>
      </c>
      <c r="N20" s="42">
        <v>26</v>
      </c>
      <c r="O20" s="42">
        <v>86</v>
      </c>
      <c r="P20" s="42">
        <v>1403</v>
      </c>
      <c r="Q20" s="42">
        <f>SUM(D20:P20)</f>
        <v>3787</v>
      </c>
    </row>
    <row r="21" spans="1:17" s="7" customFormat="1" ht="12.75">
      <c r="A21" s="6"/>
      <c r="B21" s="76" t="s">
        <v>38</v>
      </c>
      <c r="C21" s="77" t="s">
        <v>11</v>
      </c>
      <c r="D21" s="42">
        <v>17347</v>
      </c>
      <c r="E21" s="42">
        <v>8818</v>
      </c>
      <c r="F21" s="42">
        <v>7265</v>
      </c>
      <c r="G21" s="42">
        <v>716</v>
      </c>
      <c r="H21" s="42">
        <v>28833</v>
      </c>
      <c r="I21" s="42">
        <v>8959</v>
      </c>
      <c r="J21" s="42">
        <v>28054</v>
      </c>
      <c r="K21" s="78">
        <v>20561</v>
      </c>
      <c r="L21" s="42">
        <v>20879</v>
      </c>
      <c r="M21" s="42">
        <v>13049</v>
      </c>
      <c r="N21" s="42">
        <v>1547</v>
      </c>
      <c r="O21" s="42">
        <v>3402</v>
      </c>
      <c r="P21" s="42">
        <v>63284</v>
      </c>
      <c r="Q21" s="42">
        <f aca="true" t="shared" si="0" ref="Q21:Q38">SUM(D21:P21)</f>
        <v>222714</v>
      </c>
    </row>
    <row r="22" spans="1:17" s="7" customFormat="1" ht="12.75">
      <c r="A22" s="6"/>
      <c r="B22" s="76" t="s">
        <v>39</v>
      </c>
      <c r="C22" s="77" t="s">
        <v>40</v>
      </c>
      <c r="D22" s="42">
        <v>10395</v>
      </c>
      <c r="E22" s="42">
        <v>6546</v>
      </c>
      <c r="F22" s="42">
        <v>5291</v>
      </c>
      <c r="G22" s="42">
        <v>487</v>
      </c>
      <c r="H22" s="42">
        <v>20302</v>
      </c>
      <c r="I22" s="42">
        <v>6390</v>
      </c>
      <c r="J22" s="42">
        <v>18927</v>
      </c>
      <c r="K22" s="78">
        <v>12389</v>
      </c>
      <c r="L22" s="42">
        <v>15164</v>
      </c>
      <c r="M22" s="42">
        <v>8668</v>
      </c>
      <c r="N22" s="42">
        <v>1301</v>
      </c>
      <c r="O22" s="42">
        <v>1930</v>
      </c>
      <c r="P22" s="42">
        <v>46431</v>
      </c>
      <c r="Q22" s="42">
        <f t="shared" si="0"/>
        <v>154221</v>
      </c>
    </row>
    <row r="23" spans="1:17" s="7" customFormat="1" ht="12.75">
      <c r="A23" s="6"/>
      <c r="B23" s="76" t="s">
        <v>41</v>
      </c>
      <c r="C23" s="77" t="s">
        <v>42</v>
      </c>
      <c r="D23" s="42">
        <v>6952</v>
      </c>
      <c r="E23" s="42">
        <v>2272</v>
      </c>
      <c r="F23" s="42">
        <v>1974</v>
      </c>
      <c r="G23" s="42">
        <v>229</v>
      </c>
      <c r="H23" s="42">
        <v>8531</v>
      </c>
      <c r="I23" s="42">
        <v>2569</v>
      </c>
      <c r="J23" s="42">
        <v>9127</v>
      </c>
      <c r="K23" s="42">
        <v>8172</v>
      </c>
      <c r="L23" s="42">
        <v>5715</v>
      </c>
      <c r="M23" s="42">
        <v>4381</v>
      </c>
      <c r="N23" s="42">
        <v>246</v>
      </c>
      <c r="O23" s="42">
        <v>1472</v>
      </c>
      <c r="P23" s="42">
        <v>16853</v>
      </c>
      <c r="Q23" s="42">
        <f t="shared" si="0"/>
        <v>68493</v>
      </c>
    </row>
    <row r="24" spans="1:17" s="7" customFormat="1" ht="12.75">
      <c r="A24" s="6"/>
      <c r="B24" s="76" t="s">
        <v>43</v>
      </c>
      <c r="C24" s="77" t="s">
        <v>44</v>
      </c>
      <c r="D24" s="42">
        <v>3037</v>
      </c>
      <c r="E24" s="42">
        <v>2480</v>
      </c>
      <c r="F24" s="42">
        <v>1841</v>
      </c>
      <c r="G24" s="42">
        <v>131</v>
      </c>
      <c r="H24" s="42">
        <v>7680</v>
      </c>
      <c r="I24" s="42">
        <v>2160</v>
      </c>
      <c r="J24" s="42">
        <v>6800</v>
      </c>
      <c r="K24" s="78">
        <v>3308</v>
      </c>
      <c r="L24" s="42">
        <v>5455</v>
      </c>
      <c r="M24" s="42">
        <v>2454</v>
      </c>
      <c r="N24" s="42">
        <v>437</v>
      </c>
      <c r="O24" s="42">
        <v>1055</v>
      </c>
      <c r="P24" s="42">
        <v>17517</v>
      </c>
      <c r="Q24" s="42">
        <f t="shared" si="0"/>
        <v>54355</v>
      </c>
    </row>
    <row r="25" spans="1:17" s="7" customFormat="1" ht="12.75">
      <c r="A25" s="6"/>
      <c r="B25" s="76" t="s">
        <v>45</v>
      </c>
      <c r="C25" s="77" t="s">
        <v>132</v>
      </c>
      <c r="D25" s="42">
        <v>1505</v>
      </c>
      <c r="E25" s="42">
        <v>1375</v>
      </c>
      <c r="F25" s="42">
        <v>949</v>
      </c>
      <c r="G25" s="42">
        <v>76</v>
      </c>
      <c r="H25" s="42">
        <v>3870</v>
      </c>
      <c r="I25" s="42">
        <v>1255</v>
      </c>
      <c r="J25" s="42">
        <v>3666</v>
      </c>
      <c r="K25" s="78">
        <v>1871</v>
      </c>
      <c r="L25" s="42">
        <v>2944</v>
      </c>
      <c r="M25" s="42">
        <v>1249</v>
      </c>
      <c r="N25" s="42">
        <v>304</v>
      </c>
      <c r="O25" s="42">
        <v>571</v>
      </c>
      <c r="P25" s="42">
        <v>10248</v>
      </c>
      <c r="Q25" s="42">
        <f t="shared" si="0"/>
        <v>29883</v>
      </c>
    </row>
    <row r="26" spans="1:17" s="7" customFormat="1" ht="12.75">
      <c r="A26" s="6"/>
      <c r="B26" s="76" t="s">
        <v>46</v>
      </c>
      <c r="C26" s="77" t="s">
        <v>133</v>
      </c>
      <c r="D26" s="42">
        <v>1532</v>
      </c>
      <c r="E26" s="42">
        <v>1105</v>
      </c>
      <c r="F26" s="42">
        <v>892</v>
      </c>
      <c r="G26" s="42">
        <v>55</v>
      </c>
      <c r="H26" s="42">
        <v>3810</v>
      </c>
      <c r="I26" s="42">
        <v>905</v>
      </c>
      <c r="J26" s="42">
        <v>3134</v>
      </c>
      <c r="K26" s="42">
        <v>1437</v>
      </c>
      <c r="L26" s="42">
        <v>2511</v>
      </c>
      <c r="M26" s="42">
        <v>1205</v>
      </c>
      <c r="N26" s="42">
        <v>133</v>
      </c>
      <c r="O26" s="42">
        <v>484</v>
      </c>
      <c r="P26" s="42">
        <v>7269</v>
      </c>
      <c r="Q26" s="42">
        <f t="shared" si="0"/>
        <v>24472</v>
      </c>
    </row>
    <row r="27" spans="1:17" s="7" customFormat="1" ht="12.75">
      <c r="A27" s="6"/>
      <c r="B27" s="76" t="s">
        <v>47</v>
      </c>
      <c r="C27" s="77" t="s">
        <v>134</v>
      </c>
      <c r="D27" s="42">
        <v>14310</v>
      </c>
      <c r="E27" s="42">
        <v>6338</v>
      </c>
      <c r="F27" s="42">
        <v>5424</v>
      </c>
      <c r="G27" s="42">
        <v>585</v>
      </c>
      <c r="H27" s="42">
        <v>21153</v>
      </c>
      <c r="I27" s="42">
        <v>6799</v>
      </c>
      <c r="J27" s="42">
        <v>21254</v>
      </c>
      <c r="K27" s="42">
        <v>17253</v>
      </c>
      <c r="L27" s="42">
        <v>15424</v>
      </c>
      <c r="M27" s="42">
        <v>10595</v>
      </c>
      <c r="N27" s="42">
        <v>1110</v>
      </c>
      <c r="O27" s="42">
        <v>2347</v>
      </c>
      <c r="P27" s="42">
        <v>45767</v>
      </c>
      <c r="Q27" s="42">
        <f t="shared" si="0"/>
        <v>168359</v>
      </c>
    </row>
    <row r="28" spans="1:17" s="7" customFormat="1" ht="12.75">
      <c r="A28" s="6"/>
      <c r="B28" s="76" t="s">
        <v>48</v>
      </c>
      <c r="C28" s="77" t="s">
        <v>49</v>
      </c>
      <c r="D28" s="42">
        <v>2655</v>
      </c>
      <c r="E28" s="42">
        <v>1245</v>
      </c>
      <c r="F28" s="42">
        <v>1286</v>
      </c>
      <c r="G28" s="42">
        <v>74</v>
      </c>
      <c r="H28" s="42">
        <v>4838</v>
      </c>
      <c r="I28" s="42">
        <v>1498</v>
      </c>
      <c r="J28" s="42">
        <v>4850</v>
      </c>
      <c r="K28" s="42">
        <v>3120</v>
      </c>
      <c r="L28" s="42">
        <v>3665</v>
      </c>
      <c r="M28" s="42">
        <v>3297</v>
      </c>
      <c r="N28" s="42">
        <v>327</v>
      </c>
      <c r="O28" s="42">
        <v>332</v>
      </c>
      <c r="P28" s="42">
        <v>11892</v>
      </c>
      <c r="Q28" s="42">
        <f t="shared" si="0"/>
        <v>39079</v>
      </c>
    </row>
    <row r="29" spans="1:17" s="7" customFormat="1" ht="12.75">
      <c r="A29" s="6"/>
      <c r="B29" s="76" t="s">
        <v>50</v>
      </c>
      <c r="C29" s="77" t="s">
        <v>51</v>
      </c>
      <c r="D29" s="42">
        <v>4739</v>
      </c>
      <c r="E29" s="42">
        <v>912</v>
      </c>
      <c r="F29" s="42">
        <v>795</v>
      </c>
      <c r="G29" s="42">
        <v>161</v>
      </c>
      <c r="H29" s="42">
        <v>4006</v>
      </c>
      <c r="I29" s="42">
        <v>1404</v>
      </c>
      <c r="J29" s="42">
        <v>4929</v>
      </c>
      <c r="K29" s="42">
        <v>6322</v>
      </c>
      <c r="L29" s="42">
        <v>2580</v>
      </c>
      <c r="M29" s="42">
        <v>2921</v>
      </c>
      <c r="N29" s="42">
        <v>69</v>
      </c>
      <c r="O29" s="42">
        <v>824</v>
      </c>
      <c r="P29" s="42">
        <v>7832</v>
      </c>
      <c r="Q29" s="42">
        <f t="shared" si="0"/>
        <v>37494</v>
      </c>
    </row>
    <row r="30" spans="1:17" s="7" customFormat="1" ht="12.75">
      <c r="A30" s="6"/>
      <c r="B30" s="76" t="s">
        <v>52</v>
      </c>
      <c r="C30" s="77" t="s">
        <v>53</v>
      </c>
      <c r="D30" s="42">
        <v>6235</v>
      </c>
      <c r="E30" s="42">
        <v>3926</v>
      </c>
      <c r="F30" s="42">
        <v>3056</v>
      </c>
      <c r="G30" s="42">
        <v>337</v>
      </c>
      <c r="H30" s="42">
        <v>11594</v>
      </c>
      <c r="I30" s="42">
        <v>3637</v>
      </c>
      <c r="J30" s="42">
        <v>10411</v>
      </c>
      <c r="K30" s="42">
        <v>7398</v>
      </c>
      <c r="L30" s="42">
        <v>8555</v>
      </c>
      <c r="M30" s="42">
        <v>4122</v>
      </c>
      <c r="N30" s="42">
        <v>670</v>
      </c>
      <c r="O30" s="42">
        <v>1027</v>
      </c>
      <c r="P30" s="42">
        <v>24291</v>
      </c>
      <c r="Q30" s="42">
        <f t="shared" si="0"/>
        <v>85259</v>
      </c>
    </row>
    <row r="31" spans="1:17" s="7" customFormat="1" ht="12.75">
      <c r="A31" s="6"/>
      <c r="B31" s="76" t="s">
        <v>54</v>
      </c>
      <c r="C31" s="77" t="s">
        <v>55</v>
      </c>
      <c r="D31" s="42">
        <v>659</v>
      </c>
      <c r="E31" s="42">
        <v>245</v>
      </c>
      <c r="F31" s="42">
        <v>267</v>
      </c>
      <c r="G31" s="42">
        <v>11</v>
      </c>
      <c r="H31" s="42">
        <v>668</v>
      </c>
      <c r="I31" s="42">
        <v>242</v>
      </c>
      <c r="J31" s="42">
        <v>1045</v>
      </c>
      <c r="K31" s="42">
        <v>412</v>
      </c>
      <c r="L31" s="42">
        <v>586</v>
      </c>
      <c r="M31" s="42">
        <v>245</v>
      </c>
      <c r="N31" s="42">
        <v>40</v>
      </c>
      <c r="O31" s="42">
        <v>149</v>
      </c>
      <c r="P31" s="42">
        <v>1588</v>
      </c>
      <c r="Q31" s="42">
        <f t="shared" si="0"/>
        <v>6157</v>
      </c>
    </row>
    <row r="32" spans="1:17" s="7" customFormat="1" ht="12.75">
      <c r="A32" s="6"/>
      <c r="B32" s="76" t="s">
        <v>56</v>
      </c>
      <c r="C32" s="77" t="s">
        <v>57</v>
      </c>
      <c r="D32" s="42">
        <v>22</v>
      </c>
      <c r="E32" s="42">
        <v>10</v>
      </c>
      <c r="F32" s="42">
        <v>20</v>
      </c>
      <c r="G32" s="42">
        <v>2</v>
      </c>
      <c r="H32" s="42">
        <v>47</v>
      </c>
      <c r="I32" s="42">
        <v>18</v>
      </c>
      <c r="J32" s="42">
        <v>19</v>
      </c>
      <c r="K32" s="42">
        <v>1</v>
      </c>
      <c r="L32" s="42">
        <v>38</v>
      </c>
      <c r="M32" s="42">
        <v>10</v>
      </c>
      <c r="N32" s="42">
        <v>4</v>
      </c>
      <c r="O32" s="42">
        <v>15</v>
      </c>
      <c r="P32" s="42">
        <v>164</v>
      </c>
      <c r="Q32" s="42">
        <f t="shared" si="0"/>
        <v>370</v>
      </c>
    </row>
    <row r="33" spans="1:17" s="7" customFormat="1" ht="12.75">
      <c r="A33" s="6"/>
      <c r="B33" s="79"/>
      <c r="C33" s="80"/>
      <c r="D33" s="45"/>
      <c r="E33" s="45"/>
      <c r="F33" s="45"/>
      <c r="G33" s="45"/>
      <c r="H33" s="45"/>
      <c r="I33" s="45"/>
      <c r="J33" s="45"/>
      <c r="K33" s="81"/>
      <c r="L33" s="47"/>
      <c r="M33" s="47"/>
      <c r="N33" s="47"/>
      <c r="O33" s="47"/>
      <c r="P33" s="47"/>
      <c r="Q33" s="48"/>
    </row>
    <row r="34" spans="1:17" s="7" customFormat="1" ht="12.75">
      <c r="A34" s="6"/>
      <c r="B34" s="75" t="s">
        <v>58</v>
      </c>
      <c r="C34" s="38"/>
      <c r="D34" s="47"/>
      <c r="E34" s="47"/>
      <c r="F34" s="47"/>
      <c r="G34" s="47"/>
      <c r="H34" s="47"/>
      <c r="I34" s="47"/>
      <c r="J34" s="47"/>
      <c r="K34" s="82"/>
      <c r="L34" s="47"/>
      <c r="M34" s="47"/>
      <c r="N34" s="47"/>
      <c r="O34" s="47"/>
      <c r="P34" s="48"/>
      <c r="Q34" s="42">
        <f t="shared" si="0"/>
        <v>0</v>
      </c>
    </row>
    <row r="35" spans="1:17" s="7" customFormat="1" ht="12.75">
      <c r="A35" s="6"/>
      <c r="B35" s="76" t="s">
        <v>59</v>
      </c>
      <c r="C35" s="77" t="s">
        <v>130</v>
      </c>
      <c r="D35" s="42">
        <v>61</v>
      </c>
      <c r="E35" s="42">
        <v>87</v>
      </c>
      <c r="F35" s="42">
        <v>108</v>
      </c>
      <c r="G35" s="42">
        <v>146</v>
      </c>
      <c r="H35" s="42">
        <v>69</v>
      </c>
      <c r="I35" s="42">
        <v>57</v>
      </c>
      <c r="J35" s="42">
        <v>51</v>
      </c>
      <c r="K35" s="78">
        <v>216</v>
      </c>
      <c r="L35" s="42">
        <v>34</v>
      </c>
      <c r="M35" s="42">
        <v>73</v>
      </c>
      <c r="N35" s="42">
        <v>27</v>
      </c>
      <c r="O35" s="42">
        <v>51</v>
      </c>
      <c r="P35" s="42">
        <v>67</v>
      </c>
      <c r="Q35" s="42">
        <f t="shared" si="0"/>
        <v>1047</v>
      </c>
    </row>
    <row r="36" spans="1:17" s="7" customFormat="1" ht="12.75">
      <c r="A36" s="6"/>
      <c r="B36" s="76" t="s">
        <v>60</v>
      </c>
      <c r="C36" s="77" t="s">
        <v>61</v>
      </c>
      <c r="D36" s="42">
        <v>62687</v>
      </c>
      <c r="E36" s="42">
        <v>1456</v>
      </c>
      <c r="F36" s="42">
        <v>505</v>
      </c>
      <c r="G36" s="42">
        <v>339</v>
      </c>
      <c r="H36" s="42">
        <v>1778</v>
      </c>
      <c r="I36" s="42">
        <v>168</v>
      </c>
      <c r="J36" s="42">
        <v>833</v>
      </c>
      <c r="K36" s="78">
        <v>864</v>
      </c>
      <c r="L36" s="42">
        <v>835</v>
      </c>
      <c r="M36" s="42">
        <v>472</v>
      </c>
      <c r="N36" s="42">
        <v>17525</v>
      </c>
      <c r="O36" s="42">
        <v>502</v>
      </c>
      <c r="P36" s="42">
        <v>756</v>
      </c>
      <c r="Q36" s="42">
        <f t="shared" si="0"/>
        <v>88720</v>
      </c>
    </row>
    <row r="37" spans="1:17" s="9" customFormat="1" ht="12.75">
      <c r="A37" s="8"/>
      <c r="B37" s="76" t="s">
        <v>39</v>
      </c>
      <c r="C37" s="77" t="s">
        <v>62</v>
      </c>
      <c r="D37" s="42">
        <v>43976</v>
      </c>
      <c r="E37" s="42">
        <v>781</v>
      </c>
      <c r="F37" s="42">
        <v>290</v>
      </c>
      <c r="G37" s="42">
        <v>190</v>
      </c>
      <c r="H37" s="42">
        <v>971</v>
      </c>
      <c r="I37" s="42">
        <v>102</v>
      </c>
      <c r="J37" s="42">
        <v>745</v>
      </c>
      <c r="K37" s="78">
        <v>450</v>
      </c>
      <c r="L37" s="42">
        <v>426</v>
      </c>
      <c r="M37" s="42">
        <v>268</v>
      </c>
      <c r="N37" s="42">
        <v>8859</v>
      </c>
      <c r="O37" s="42">
        <v>314</v>
      </c>
      <c r="P37" s="42">
        <v>421</v>
      </c>
      <c r="Q37" s="42">
        <f t="shared" si="0"/>
        <v>57793</v>
      </c>
    </row>
    <row r="38" spans="1:17" s="11" customFormat="1" ht="12.75">
      <c r="A38" s="10"/>
      <c r="B38" s="76" t="s">
        <v>41</v>
      </c>
      <c r="C38" s="77" t="s">
        <v>63</v>
      </c>
      <c r="D38" s="42">
        <v>18711</v>
      </c>
      <c r="E38" s="42">
        <v>675</v>
      </c>
      <c r="F38" s="42">
        <v>215</v>
      </c>
      <c r="G38" s="42">
        <v>149</v>
      </c>
      <c r="H38" s="42">
        <v>807</v>
      </c>
      <c r="I38" s="42">
        <v>66</v>
      </c>
      <c r="J38" s="42">
        <v>88</v>
      </c>
      <c r="K38" s="78">
        <v>414</v>
      </c>
      <c r="L38" s="42">
        <v>409</v>
      </c>
      <c r="M38" s="42">
        <v>204</v>
      </c>
      <c r="N38" s="42">
        <v>8666</v>
      </c>
      <c r="O38" s="42">
        <v>188</v>
      </c>
      <c r="P38" s="42">
        <v>335</v>
      </c>
      <c r="Q38" s="42">
        <f t="shared" si="0"/>
        <v>30927</v>
      </c>
    </row>
    <row r="39" spans="1:17" ht="12.75">
      <c r="A39" s="5"/>
      <c r="B39" s="79"/>
      <c r="C39" s="83"/>
      <c r="D39" s="45"/>
      <c r="E39" s="45"/>
      <c r="F39" s="45"/>
      <c r="G39" s="45"/>
      <c r="H39" s="45"/>
      <c r="I39" s="45"/>
      <c r="J39" s="45"/>
      <c r="K39" s="81"/>
      <c r="L39" s="123"/>
      <c r="M39" s="123"/>
      <c r="N39" s="123"/>
      <c r="O39" s="123"/>
      <c r="P39" s="123"/>
      <c r="Q39" s="46"/>
    </row>
    <row r="40" spans="1:17" ht="12.75">
      <c r="A40" s="5"/>
      <c r="B40" s="75" t="s">
        <v>64</v>
      </c>
      <c r="C40" s="38"/>
      <c r="D40" s="47"/>
      <c r="E40" s="47"/>
      <c r="F40" s="47"/>
      <c r="G40" s="47"/>
      <c r="H40" s="47"/>
      <c r="I40" s="47"/>
      <c r="J40" s="47"/>
      <c r="K40" s="82"/>
      <c r="L40" s="47"/>
      <c r="M40" s="47"/>
      <c r="N40" s="47"/>
      <c r="O40" s="47"/>
      <c r="P40" s="47"/>
      <c r="Q40" s="48"/>
    </row>
    <row r="41" spans="1:17" ht="12.75">
      <c r="A41" s="5"/>
      <c r="B41" s="76" t="s">
        <v>65</v>
      </c>
      <c r="C41" s="77" t="s">
        <v>13</v>
      </c>
      <c r="D41" s="42">
        <v>20</v>
      </c>
      <c r="E41" s="42">
        <v>3</v>
      </c>
      <c r="F41" s="42">
        <v>3</v>
      </c>
      <c r="G41" s="42">
        <v>11</v>
      </c>
      <c r="H41" s="42">
        <v>6</v>
      </c>
      <c r="I41" s="42">
        <v>11</v>
      </c>
      <c r="J41" s="42">
        <v>1</v>
      </c>
      <c r="K41" s="78">
        <v>16</v>
      </c>
      <c r="L41" s="42">
        <v>2</v>
      </c>
      <c r="M41" s="42">
        <v>1</v>
      </c>
      <c r="N41" s="42">
        <v>2</v>
      </c>
      <c r="O41" s="42">
        <v>17</v>
      </c>
      <c r="P41" s="42">
        <v>19</v>
      </c>
      <c r="Q41" s="42">
        <f>SUM(D41:P41)</f>
        <v>112</v>
      </c>
    </row>
    <row r="42" spans="1:17" ht="12.75">
      <c r="A42" s="5"/>
      <c r="B42" s="76" t="s">
        <v>66</v>
      </c>
      <c r="C42" s="77" t="s">
        <v>67</v>
      </c>
      <c r="D42" s="42">
        <v>414</v>
      </c>
      <c r="E42" s="42">
        <v>13</v>
      </c>
      <c r="F42" s="42">
        <v>23</v>
      </c>
      <c r="G42" s="42">
        <v>46</v>
      </c>
      <c r="H42" s="42">
        <v>27</v>
      </c>
      <c r="I42" s="42">
        <v>263</v>
      </c>
      <c r="J42" s="42">
        <v>2</v>
      </c>
      <c r="K42" s="78">
        <v>235</v>
      </c>
      <c r="L42" s="42">
        <v>6</v>
      </c>
      <c r="M42" s="42">
        <v>1</v>
      </c>
      <c r="N42" s="42">
        <v>3</v>
      </c>
      <c r="O42" s="42">
        <v>75</v>
      </c>
      <c r="P42" s="42">
        <v>94</v>
      </c>
      <c r="Q42" s="42">
        <f>SUM(D42:P42)</f>
        <v>1202</v>
      </c>
    </row>
    <row r="43" spans="1:17" ht="12.75">
      <c r="A43" s="5"/>
      <c r="B43" s="76" t="s">
        <v>39</v>
      </c>
      <c r="C43" s="77" t="s">
        <v>68</v>
      </c>
      <c r="D43" s="42">
        <v>297</v>
      </c>
      <c r="E43" s="42">
        <v>12</v>
      </c>
      <c r="F43" s="42">
        <v>21</v>
      </c>
      <c r="G43" s="42">
        <v>24</v>
      </c>
      <c r="H43" s="42">
        <v>17</v>
      </c>
      <c r="I43" s="42">
        <v>176</v>
      </c>
      <c r="J43" s="42">
        <v>2</v>
      </c>
      <c r="K43" s="78">
        <v>158</v>
      </c>
      <c r="L43" s="42">
        <v>6</v>
      </c>
      <c r="M43" s="42">
        <v>1</v>
      </c>
      <c r="N43" s="42">
        <v>1</v>
      </c>
      <c r="O43" s="42">
        <v>56</v>
      </c>
      <c r="P43" s="42">
        <v>65</v>
      </c>
      <c r="Q43" s="42">
        <f>SUM(D43:P43)</f>
        <v>836</v>
      </c>
    </row>
    <row r="44" spans="1:17" ht="12.75">
      <c r="A44" s="5"/>
      <c r="B44" s="76" t="s">
        <v>41</v>
      </c>
      <c r="C44" s="77" t="s">
        <v>69</v>
      </c>
      <c r="D44" s="42">
        <v>117</v>
      </c>
      <c r="E44" s="42">
        <v>1</v>
      </c>
      <c r="F44" s="42">
        <v>2</v>
      </c>
      <c r="G44" s="42">
        <v>22</v>
      </c>
      <c r="H44" s="42">
        <v>10</v>
      </c>
      <c r="I44" s="42">
        <v>87</v>
      </c>
      <c r="J44" s="42" t="s">
        <v>227</v>
      </c>
      <c r="K44" s="78">
        <v>77</v>
      </c>
      <c r="L44" s="42" t="s">
        <v>227</v>
      </c>
      <c r="M44" s="42" t="s">
        <v>227</v>
      </c>
      <c r="N44" s="42">
        <v>2</v>
      </c>
      <c r="O44" s="42">
        <v>19</v>
      </c>
      <c r="P44" s="42">
        <v>29</v>
      </c>
      <c r="Q44" s="42">
        <f>SUM(D44:P44)</f>
        <v>366</v>
      </c>
    </row>
    <row r="45" spans="1:17" ht="12.75">
      <c r="A45" s="5"/>
      <c r="B45" s="79"/>
      <c r="C45" s="83"/>
      <c r="D45" s="45"/>
      <c r="E45" s="45"/>
      <c r="F45" s="45"/>
      <c r="G45" s="45"/>
      <c r="H45" s="45"/>
      <c r="I45" s="45"/>
      <c r="J45" s="45"/>
      <c r="K45" s="81"/>
      <c r="L45" s="123"/>
      <c r="M45" s="123"/>
      <c r="N45" s="123"/>
      <c r="O45" s="123"/>
      <c r="P45" s="123"/>
      <c r="Q45" s="46"/>
    </row>
    <row r="46" spans="1:17" ht="12.75">
      <c r="A46" s="5"/>
      <c r="B46" s="75" t="s">
        <v>70</v>
      </c>
      <c r="C46" s="38"/>
      <c r="D46" s="47"/>
      <c r="E46" s="47"/>
      <c r="F46" s="47"/>
      <c r="G46" s="47"/>
      <c r="H46" s="47"/>
      <c r="I46" s="47"/>
      <c r="J46" s="47"/>
      <c r="K46" s="82"/>
      <c r="L46" s="47"/>
      <c r="M46" s="47"/>
      <c r="N46" s="47"/>
      <c r="O46" s="47"/>
      <c r="P46" s="47"/>
      <c r="Q46" s="48"/>
    </row>
    <row r="47" spans="1:17" ht="12.75">
      <c r="A47" s="5"/>
      <c r="B47" s="76" t="s">
        <v>71</v>
      </c>
      <c r="C47" s="77" t="s">
        <v>72</v>
      </c>
      <c r="D47" s="42">
        <f>SUM(D49+D53)</f>
        <v>21</v>
      </c>
      <c r="E47" s="42">
        <f aca="true" t="shared" si="1" ref="E47:L47">SUM(E49+E53)</f>
        <v>9</v>
      </c>
      <c r="F47" s="42">
        <f t="shared" si="1"/>
        <v>12</v>
      </c>
      <c r="G47" s="42">
        <f t="shared" si="1"/>
        <v>20</v>
      </c>
      <c r="H47" s="42">
        <f t="shared" si="1"/>
        <v>11</v>
      </c>
      <c r="I47" s="42">
        <f t="shared" si="1"/>
        <v>8</v>
      </c>
      <c r="J47" s="42">
        <f t="shared" si="1"/>
        <v>8</v>
      </c>
      <c r="K47" s="42">
        <f t="shared" si="1"/>
        <v>8</v>
      </c>
      <c r="L47" s="42">
        <f t="shared" si="1"/>
        <v>18</v>
      </c>
      <c r="M47" s="42">
        <f>SUM(M49+M53)</f>
        <v>6</v>
      </c>
      <c r="N47" s="42">
        <f>SUM(N49+N53)</f>
        <v>4</v>
      </c>
      <c r="O47" s="42">
        <f>SUM(O49+O53)</f>
        <v>4</v>
      </c>
      <c r="P47" s="42">
        <f>SUM(P49+P53)</f>
        <v>27</v>
      </c>
      <c r="Q47" s="42">
        <f aca="true" t="shared" si="2" ref="Q47:Q56">SUM(D47:P47)</f>
        <v>156</v>
      </c>
    </row>
    <row r="48" spans="1:17" s="7" customFormat="1" ht="12.75">
      <c r="A48" s="6"/>
      <c r="B48" s="76" t="s">
        <v>74</v>
      </c>
      <c r="C48" s="77" t="s">
        <v>75</v>
      </c>
      <c r="D48" s="42">
        <f>SUM(D50+D54)</f>
        <v>473</v>
      </c>
      <c r="E48" s="42">
        <f aca="true" t="shared" si="3" ref="E48:L48">SUM(E50+E54)</f>
        <v>58</v>
      </c>
      <c r="F48" s="42">
        <f t="shared" si="3"/>
        <v>219</v>
      </c>
      <c r="G48" s="42">
        <f t="shared" si="3"/>
        <v>58</v>
      </c>
      <c r="H48" s="42">
        <f t="shared" si="3"/>
        <v>86</v>
      </c>
      <c r="I48" s="42">
        <f t="shared" si="3"/>
        <v>800</v>
      </c>
      <c r="J48" s="42">
        <f t="shared" si="3"/>
        <v>179</v>
      </c>
      <c r="K48" s="42">
        <f t="shared" si="3"/>
        <v>60</v>
      </c>
      <c r="L48" s="42">
        <f t="shared" si="3"/>
        <v>170</v>
      </c>
      <c r="M48" s="42">
        <f>SUM(M50+M54)</f>
        <v>36</v>
      </c>
      <c r="N48" s="42">
        <f>SUM(N50+N54)</f>
        <v>17</v>
      </c>
      <c r="O48" s="42">
        <f>SUM(O50+O54)</f>
        <v>18</v>
      </c>
      <c r="P48" s="42">
        <f>SUM(P50+P54)</f>
        <v>196</v>
      </c>
      <c r="Q48" s="42">
        <f t="shared" si="2"/>
        <v>2370</v>
      </c>
    </row>
    <row r="49" spans="1:17" ht="12.75" customHeight="1">
      <c r="A49" s="5"/>
      <c r="B49" s="76" t="s">
        <v>76</v>
      </c>
      <c r="C49" s="77" t="s">
        <v>77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2</v>
      </c>
      <c r="P49" s="42">
        <v>0</v>
      </c>
      <c r="Q49" s="42">
        <f t="shared" si="2"/>
        <v>2</v>
      </c>
    </row>
    <row r="50" spans="1:17" ht="12.75" customHeight="1">
      <c r="A50" s="5"/>
      <c r="B50" s="76" t="s">
        <v>78</v>
      </c>
      <c r="C50" s="77" t="s">
        <v>79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5</v>
      </c>
      <c r="P50" s="42">
        <v>0</v>
      </c>
      <c r="Q50" s="42">
        <f t="shared" si="2"/>
        <v>5</v>
      </c>
    </row>
    <row r="51" spans="1:17" ht="12.75" customHeight="1">
      <c r="A51" s="5"/>
      <c r="B51" s="76" t="s">
        <v>80</v>
      </c>
      <c r="C51" s="77" t="s">
        <v>81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4</v>
      </c>
      <c r="P51" s="42">
        <v>0</v>
      </c>
      <c r="Q51" s="42">
        <f t="shared" si="2"/>
        <v>4</v>
      </c>
    </row>
    <row r="52" spans="1:17" ht="12.75" customHeight="1">
      <c r="A52" s="5"/>
      <c r="B52" s="76" t="s">
        <v>82</v>
      </c>
      <c r="C52" s="77" t="s">
        <v>83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v>1</v>
      </c>
      <c r="P52" s="42"/>
      <c r="Q52" s="42">
        <f t="shared" si="2"/>
        <v>1</v>
      </c>
    </row>
    <row r="53" spans="1:17" ht="12.75">
      <c r="A53" s="5"/>
      <c r="B53" s="76" t="s">
        <v>84</v>
      </c>
      <c r="C53" s="77" t="s">
        <v>85</v>
      </c>
      <c r="D53" s="42">
        <v>21</v>
      </c>
      <c r="E53" s="42">
        <v>9</v>
      </c>
      <c r="F53" s="42">
        <v>12</v>
      </c>
      <c r="G53" s="42">
        <v>20</v>
      </c>
      <c r="H53" s="42">
        <v>11</v>
      </c>
      <c r="I53" s="42">
        <v>8</v>
      </c>
      <c r="J53" s="42">
        <v>8</v>
      </c>
      <c r="K53" s="78">
        <v>8</v>
      </c>
      <c r="L53" s="42">
        <v>18</v>
      </c>
      <c r="M53" s="42">
        <v>6</v>
      </c>
      <c r="N53" s="42">
        <v>4</v>
      </c>
      <c r="O53" s="42">
        <v>2</v>
      </c>
      <c r="P53" s="42">
        <v>27</v>
      </c>
      <c r="Q53" s="42">
        <f t="shared" si="2"/>
        <v>154</v>
      </c>
    </row>
    <row r="54" spans="1:17" ht="12.75">
      <c r="A54" s="5"/>
      <c r="B54" s="76" t="s">
        <v>86</v>
      </c>
      <c r="C54" s="77" t="s">
        <v>87</v>
      </c>
      <c r="D54" s="42">
        <v>473</v>
      </c>
      <c r="E54" s="42">
        <v>58</v>
      </c>
      <c r="F54" s="42">
        <v>219</v>
      </c>
      <c r="G54" s="42">
        <v>58</v>
      </c>
      <c r="H54" s="42">
        <v>86</v>
      </c>
      <c r="I54" s="42">
        <v>800</v>
      </c>
      <c r="J54" s="42">
        <v>179</v>
      </c>
      <c r="K54" s="78">
        <v>60</v>
      </c>
      <c r="L54" s="42">
        <v>170</v>
      </c>
      <c r="M54" s="42">
        <v>36</v>
      </c>
      <c r="N54" s="42">
        <v>17</v>
      </c>
      <c r="O54" s="42">
        <v>13</v>
      </c>
      <c r="P54" s="42">
        <v>196</v>
      </c>
      <c r="Q54" s="42">
        <f t="shared" si="2"/>
        <v>2365</v>
      </c>
    </row>
    <row r="55" spans="1:17" ht="12.75">
      <c r="A55" s="5"/>
      <c r="B55" s="76" t="s">
        <v>88</v>
      </c>
      <c r="C55" s="77" t="s">
        <v>89</v>
      </c>
      <c r="D55" s="42">
        <v>367</v>
      </c>
      <c r="E55" s="42">
        <v>42</v>
      </c>
      <c r="F55" s="42">
        <v>156</v>
      </c>
      <c r="G55" s="42">
        <v>37</v>
      </c>
      <c r="H55" s="42">
        <v>57</v>
      </c>
      <c r="I55" s="42">
        <v>493</v>
      </c>
      <c r="J55" s="42">
        <v>35</v>
      </c>
      <c r="K55" s="78">
        <v>50</v>
      </c>
      <c r="L55" s="42">
        <v>84</v>
      </c>
      <c r="M55" s="42">
        <v>23</v>
      </c>
      <c r="N55" s="42">
        <v>6</v>
      </c>
      <c r="O55" s="42">
        <v>3</v>
      </c>
      <c r="P55" s="42">
        <v>122</v>
      </c>
      <c r="Q55" s="42">
        <f t="shared" si="2"/>
        <v>1475</v>
      </c>
    </row>
    <row r="56" spans="1:17" ht="12.75">
      <c r="A56" s="5"/>
      <c r="B56" s="76" t="s">
        <v>90</v>
      </c>
      <c r="C56" s="77" t="s">
        <v>91</v>
      </c>
      <c r="D56" s="42">
        <v>106</v>
      </c>
      <c r="E56" s="42">
        <v>16</v>
      </c>
      <c r="F56" s="42">
        <v>63</v>
      </c>
      <c r="G56" s="42">
        <v>21</v>
      </c>
      <c r="H56" s="42">
        <v>29</v>
      </c>
      <c r="I56" s="42">
        <v>307</v>
      </c>
      <c r="J56" s="42">
        <v>144</v>
      </c>
      <c r="K56" s="78">
        <v>10</v>
      </c>
      <c r="L56" s="42">
        <v>86</v>
      </c>
      <c r="M56" s="42">
        <v>13</v>
      </c>
      <c r="N56" s="42">
        <v>11</v>
      </c>
      <c r="O56" s="42">
        <v>10</v>
      </c>
      <c r="P56" s="42">
        <v>74</v>
      </c>
      <c r="Q56" s="42">
        <f t="shared" si="2"/>
        <v>890</v>
      </c>
    </row>
    <row r="57" spans="1:17" ht="12.75">
      <c r="A57" s="5"/>
      <c r="B57" s="79"/>
      <c r="C57" s="83"/>
      <c r="D57" s="45"/>
      <c r="E57" s="45"/>
      <c r="F57" s="45"/>
      <c r="G57" s="45"/>
      <c r="H57" s="45"/>
      <c r="I57" s="45"/>
      <c r="J57" s="45"/>
      <c r="K57" s="81"/>
      <c r="L57" s="45"/>
      <c r="M57" s="45"/>
      <c r="N57" s="45"/>
      <c r="O57" s="45"/>
      <c r="P57" s="45"/>
      <c r="Q57" s="124"/>
    </row>
    <row r="58" spans="1:17" ht="12.75">
      <c r="A58" s="5"/>
      <c r="B58" s="75" t="s">
        <v>92</v>
      </c>
      <c r="C58" s="38"/>
      <c r="D58" s="47"/>
      <c r="E58" s="47"/>
      <c r="F58" s="47"/>
      <c r="G58" s="47"/>
      <c r="H58" s="47"/>
      <c r="I58" s="47"/>
      <c r="J58" s="47"/>
      <c r="K58" s="82"/>
      <c r="L58" s="47"/>
      <c r="M58" s="47"/>
      <c r="N58" s="47"/>
      <c r="O58" s="47"/>
      <c r="P58" s="47"/>
      <c r="Q58" s="48"/>
    </row>
    <row r="59" spans="1:17" ht="12.75">
      <c r="A59" s="5"/>
      <c r="B59" s="76" t="s">
        <v>93</v>
      </c>
      <c r="C59" s="77" t="s">
        <v>14</v>
      </c>
      <c r="D59" s="42">
        <f aca="true" t="shared" si="4" ref="D59:Q59">SUM(D61+D66+D68+D70)</f>
        <v>166</v>
      </c>
      <c r="E59" s="42">
        <f t="shared" si="4"/>
        <v>309</v>
      </c>
      <c r="F59" s="42">
        <f t="shared" si="4"/>
        <v>506</v>
      </c>
      <c r="G59" s="42">
        <f t="shared" si="4"/>
        <v>469</v>
      </c>
      <c r="H59" s="42">
        <f t="shared" si="4"/>
        <v>251</v>
      </c>
      <c r="I59" s="42">
        <f t="shared" si="4"/>
        <v>410</v>
      </c>
      <c r="J59" s="42">
        <f t="shared" si="4"/>
        <v>333</v>
      </c>
      <c r="K59" s="42">
        <f t="shared" si="4"/>
        <v>689</v>
      </c>
      <c r="L59" s="42">
        <f t="shared" si="4"/>
        <v>123</v>
      </c>
      <c r="M59" s="42">
        <f t="shared" si="4"/>
        <v>223</v>
      </c>
      <c r="N59" s="42">
        <f t="shared" si="4"/>
        <v>79</v>
      </c>
      <c r="O59" s="42">
        <f t="shared" si="4"/>
        <v>121</v>
      </c>
      <c r="P59" s="42">
        <f t="shared" si="4"/>
        <v>206</v>
      </c>
      <c r="Q59" s="42">
        <f t="shared" si="4"/>
        <v>3885</v>
      </c>
    </row>
    <row r="60" spans="1:17" ht="12.75">
      <c r="A60" s="5"/>
      <c r="B60" s="76" t="s">
        <v>94</v>
      </c>
      <c r="C60" s="77" t="s">
        <v>15</v>
      </c>
      <c r="D60" s="42">
        <f>SUM(D62+D67+D69+D71)</f>
        <v>416686</v>
      </c>
      <c r="E60" s="42">
        <f aca="true" t="shared" si="5" ref="E60:Q60">SUM(E62+E67+E69+E71)</f>
        <v>33256</v>
      </c>
      <c r="F60" s="42">
        <f t="shared" si="5"/>
        <v>3722214</v>
      </c>
      <c r="G60" s="42">
        <f t="shared" si="5"/>
        <v>801682</v>
      </c>
      <c r="H60" s="42">
        <f t="shared" si="5"/>
        <v>1667166</v>
      </c>
      <c r="I60" s="42">
        <f t="shared" si="5"/>
        <v>10191</v>
      </c>
      <c r="J60" s="42">
        <f t="shared" si="5"/>
        <v>10119</v>
      </c>
      <c r="K60" s="42">
        <f t="shared" si="5"/>
        <v>650423</v>
      </c>
      <c r="L60" s="42">
        <f t="shared" si="5"/>
        <v>12008</v>
      </c>
      <c r="M60" s="42">
        <f t="shared" si="5"/>
        <v>6051</v>
      </c>
      <c r="N60" s="42">
        <f t="shared" si="5"/>
        <v>467222</v>
      </c>
      <c r="O60" s="42">
        <f t="shared" si="5"/>
        <v>2434</v>
      </c>
      <c r="P60" s="42">
        <f t="shared" si="5"/>
        <v>15355</v>
      </c>
      <c r="Q60" s="42">
        <f t="shared" si="5"/>
        <v>7814807</v>
      </c>
    </row>
    <row r="61" spans="1:17" ht="12.75">
      <c r="A61" s="5"/>
      <c r="B61" s="76" t="s">
        <v>95</v>
      </c>
      <c r="C61" s="77" t="s">
        <v>96</v>
      </c>
      <c r="D61" s="42">
        <v>96</v>
      </c>
      <c r="E61" s="42">
        <v>185</v>
      </c>
      <c r="F61" s="42">
        <v>270</v>
      </c>
      <c r="G61" s="42">
        <v>303</v>
      </c>
      <c r="H61" s="42">
        <v>146</v>
      </c>
      <c r="I61" s="42">
        <v>236</v>
      </c>
      <c r="J61" s="42">
        <v>201</v>
      </c>
      <c r="K61" s="78">
        <v>419</v>
      </c>
      <c r="L61" s="42">
        <v>68</v>
      </c>
      <c r="M61" s="42">
        <v>121</v>
      </c>
      <c r="N61" s="42">
        <v>56</v>
      </c>
      <c r="O61" s="42">
        <v>85</v>
      </c>
      <c r="P61" s="42">
        <v>121</v>
      </c>
      <c r="Q61" s="42">
        <f aca="true" t="shared" si="6" ref="Q61:Q71">SUM(D61:P61)</f>
        <v>2307</v>
      </c>
    </row>
    <row r="62" spans="1:17" s="7" customFormat="1" ht="12.75">
      <c r="A62" s="6"/>
      <c r="B62" s="76" t="s">
        <v>97</v>
      </c>
      <c r="C62" s="77" t="s">
        <v>98</v>
      </c>
      <c r="D62" s="42">
        <v>415434</v>
      </c>
      <c r="E62" s="42">
        <v>32204</v>
      </c>
      <c r="F62" s="42">
        <v>3720382</v>
      </c>
      <c r="G62" s="42">
        <v>800810</v>
      </c>
      <c r="H62" s="42">
        <v>1666400</v>
      </c>
      <c r="I62" s="42">
        <v>8694</v>
      </c>
      <c r="J62" s="42">
        <v>9127</v>
      </c>
      <c r="K62" s="78">
        <v>648899</v>
      </c>
      <c r="L62" s="42">
        <v>11495</v>
      </c>
      <c r="M62" s="42">
        <v>5209</v>
      </c>
      <c r="N62" s="42">
        <v>467048</v>
      </c>
      <c r="O62" s="42">
        <v>2237</v>
      </c>
      <c r="P62" s="42">
        <v>14499</v>
      </c>
      <c r="Q62" s="42">
        <f t="shared" si="6"/>
        <v>7802438</v>
      </c>
    </row>
    <row r="63" spans="1:17" ht="12.75">
      <c r="A63" s="5"/>
      <c r="B63" s="76" t="s">
        <v>99</v>
      </c>
      <c r="C63" s="77" t="s">
        <v>100</v>
      </c>
      <c r="D63" s="42">
        <v>4235</v>
      </c>
      <c r="E63" s="42">
        <v>676</v>
      </c>
      <c r="F63" s="42">
        <v>1692</v>
      </c>
      <c r="G63" s="42">
        <v>892</v>
      </c>
      <c r="H63" s="42">
        <v>1469</v>
      </c>
      <c r="I63" s="42">
        <v>1793</v>
      </c>
      <c r="J63" s="42">
        <v>574</v>
      </c>
      <c r="K63" s="78">
        <v>40379</v>
      </c>
      <c r="L63" s="42">
        <v>479</v>
      </c>
      <c r="M63" s="42">
        <v>539</v>
      </c>
      <c r="N63" s="42">
        <v>45539</v>
      </c>
      <c r="O63" s="42">
        <v>550</v>
      </c>
      <c r="P63" s="42">
        <v>682</v>
      </c>
      <c r="Q63" s="42">
        <f t="shared" si="6"/>
        <v>99499</v>
      </c>
    </row>
    <row r="64" spans="1:17" ht="12.75">
      <c r="A64" s="5"/>
      <c r="B64" s="76" t="s">
        <v>101</v>
      </c>
      <c r="C64" s="77" t="s">
        <v>102</v>
      </c>
      <c r="D64" s="42">
        <v>232291</v>
      </c>
      <c r="E64" s="42">
        <v>12938</v>
      </c>
      <c r="F64" s="42">
        <v>286</v>
      </c>
      <c r="G64" s="42">
        <v>173</v>
      </c>
      <c r="H64" s="42">
        <v>4911</v>
      </c>
      <c r="I64" s="42">
        <v>408</v>
      </c>
      <c r="J64" s="42">
        <v>3147</v>
      </c>
      <c r="K64" s="78">
        <v>395</v>
      </c>
      <c r="L64" s="42">
        <v>221</v>
      </c>
      <c r="M64" s="42">
        <v>718</v>
      </c>
      <c r="N64" s="42">
        <v>196334</v>
      </c>
      <c r="O64" s="42">
        <v>171</v>
      </c>
      <c r="P64" s="42">
        <v>10003</v>
      </c>
      <c r="Q64" s="42">
        <f t="shared" si="6"/>
        <v>461996</v>
      </c>
    </row>
    <row r="65" spans="1:17" ht="12.75">
      <c r="A65" s="5"/>
      <c r="B65" s="76" t="s">
        <v>103</v>
      </c>
      <c r="C65" s="77" t="s">
        <v>104</v>
      </c>
      <c r="D65" s="42">
        <v>178908</v>
      </c>
      <c r="E65" s="42">
        <v>18590</v>
      </c>
      <c r="F65" s="42">
        <v>3718404</v>
      </c>
      <c r="G65" s="42">
        <v>799745</v>
      </c>
      <c r="H65" s="42">
        <v>1660020</v>
      </c>
      <c r="I65" s="42">
        <v>6493</v>
      </c>
      <c r="J65" s="42">
        <v>5406</v>
      </c>
      <c r="K65" s="78">
        <v>608125</v>
      </c>
      <c r="L65" s="42">
        <v>10795</v>
      </c>
      <c r="M65" s="42">
        <v>3952</v>
      </c>
      <c r="N65" s="42">
        <v>225175</v>
      </c>
      <c r="O65" s="42">
        <v>1516</v>
      </c>
      <c r="P65" s="42">
        <v>3814</v>
      </c>
      <c r="Q65" s="42">
        <f t="shared" si="6"/>
        <v>7240943</v>
      </c>
    </row>
    <row r="66" spans="1:17" ht="12.75">
      <c r="A66" s="5"/>
      <c r="B66" s="76" t="s">
        <v>105</v>
      </c>
      <c r="C66" s="77" t="s">
        <v>106</v>
      </c>
      <c r="D66" s="42">
        <v>3</v>
      </c>
      <c r="E66" s="42">
        <v>1</v>
      </c>
      <c r="F66" s="42">
        <v>4</v>
      </c>
      <c r="G66" s="42">
        <v>0</v>
      </c>
      <c r="H66" s="42">
        <v>1</v>
      </c>
      <c r="I66" s="42">
        <v>1</v>
      </c>
      <c r="J66" s="42">
        <v>0</v>
      </c>
      <c r="K66" s="78">
        <v>1</v>
      </c>
      <c r="L66" s="42">
        <v>1</v>
      </c>
      <c r="M66" s="42">
        <v>1</v>
      </c>
      <c r="N66" s="42">
        <v>0</v>
      </c>
      <c r="O66" s="42">
        <v>1</v>
      </c>
      <c r="P66" s="42">
        <v>0</v>
      </c>
      <c r="Q66" s="42">
        <f t="shared" si="6"/>
        <v>14</v>
      </c>
    </row>
    <row r="67" spans="1:17" ht="12.75">
      <c r="A67" s="5"/>
      <c r="B67" s="76" t="s">
        <v>107</v>
      </c>
      <c r="C67" s="77" t="s">
        <v>108</v>
      </c>
      <c r="D67" s="42">
        <v>15</v>
      </c>
      <c r="E67" s="42">
        <v>4</v>
      </c>
      <c r="F67" s="42">
        <v>9</v>
      </c>
      <c r="G67" s="42">
        <v>0</v>
      </c>
      <c r="H67" s="42">
        <v>4</v>
      </c>
      <c r="I67" s="42">
        <v>2</v>
      </c>
      <c r="J67" s="42">
        <v>0</v>
      </c>
      <c r="K67" s="78">
        <v>9</v>
      </c>
      <c r="L67" s="42">
        <v>3</v>
      </c>
      <c r="M67" s="42">
        <v>3</v>
      </c>
      <c r="N67" s="42">
        <v>0</v>
      </c>
      <c r="O67" s="42">
        <v>3</v>
      </c>
      <c r="P67" s="42">
        <v>0</v>
      </c>
      <c r="Q67" s="42">
        <f t="shared" si="6"/>
        <v>52</v>
      </c>
    </row>
    <row r="68" spans="1:17" ht="12.75">
      <c r="A68" s="5"/>
      <c r="B68" s="76" t="s">
        <v>109</v>
      </c>
      <c r="C68" s="77" t="s">
        <v>110</v>
      </c>
      <c r="D68" s="42">
        <v>28</v>
      </c>
      <c r="E68" s="42">
        <v>45</v>
      </c>
      <c r="F68" s="42">
        <v>90</v>
      </c>
      <c r="G68" s="42">
        <v>60</v>
      </c>
      <c r="H68" s="42">
        <v>40</v>
      </c>
      <c r="I68" s="42">
        <v>94</v>
      </c>
      <c r="J68" s="42">
        <v>51</v>
      </c>
      <c r="K68" s="78">
        <v>102</v>
      </c>
      <c r="L68" s="42">
        <v>24</v>
      </c>
      <c r="M68" s="42">
        <v>47</v>
      </c>
      <c r="N68" s="42">
        <v>11</v>
      </c>
      <c r="O68" s="42">
        <v>7</v>
      </c>
      <c r="P68" s="42">
        <v>29</v>
      </c>
      <c r="Q68" s="42">
        <f t="shared" si="6"/>
        <v>628</v>
      </c>
    </row>
    <row r="69" spans="1:17" ht="12.75">
      <c r="A69" s="5"/>
      <c r="B69" s="76" t="s">
        <v>111</v>
      </c>
      <c r="C69" s="77" t="s">
        <v>112</v>
      </c>
      <c r="D69" s="42">
        <v>425</v>
      </c>
      <c r="E69" s="42">
        <v>228</v>
      </c>
      <c r="F69" s="42">
        <v>369</v>
      </c>
      <c r="G69" s="42">
        <v>159</v>
      </c>
      <c r="H69" s="42">
        <v>200</v>
      </c>
      <c r="I69" s="42">
        <v>665</v>
      </c>
      <c r="J69" s="42">
        <v>302</v>
      </c>
      <c r="K69" s="78">
        <v>385</v>
      </c>
      <c r="L69" s="42">
        <v>135</v>
      </c>
      <c r="M69" s="42">
        <v>250</v>
      </c>
      <c r="N69" s="42">
        <v>58</v>
      </c>
      <c r="O69" s="42">
        <v>25</v>
      </c>
      <c r="P69" s="42">
        <v>154</v>
      </c>
      <c r="Q69" s="42">
        <f t="shared" si="6"/>
        <v>3355</v>
      </c>
    </row>
    <row r="70" spans="1:17" ht="12.75">
      <c r="A70" s="5"/>
      <c r="B70" s="76" t="s">
        <v>113</v>
      </c>
      <c r="C70" s="77" t="s">
        <v>114</v>
      </c>
      <c r="D70" s="42">
        <v>39</v>
      </c>
      <c r="E70" s="42">
        <v>78</v>
      </c>
      <c r="F70" s="42">
        <v>142</v>
      </c>
      <c r="G70" s="42">
        <v>106</v>
      </c>
      <c r="H70" s="42">
        <v>64</v>
      </c>
      <c r="I70" s="42">
        <v>79</v>
      </c>
      <c r="J70" s="42">
        <v>81</v>
      </c>
      <c r="K70" s="78">
        <v>167</v>
      </c>
      <c r="L70" s="42">
        <v>30</v>
      </c>
      <c r="M70" s="42">
        <v>54</v>
      </c>
      <c r="N70" s="42">
        <v>12</v>
      </c>
      <c r="O70" s="42">
        <v>28</v>
      </c>
      <c r="P70" s="42">
        <v>56</v>
      </c>
      <c r="Q70" s="42">
        <f t="shared" si="6"/>
        <v>936</v>
      </c>
    </row>
    <row r="71" spans="1:17" ht="12.75">
      <c r="A71" s="5"/>
      <c r="B71" s="76" t="s">
        <v>115</v>
      </c>
      <c r="C71" s="77" t="s">
        <v>116</v>
      </c>
      <c r="D71" s="42">
        <v>812</v>
      </c>
      <c r="E71" s="42">
        <v>820</v>
      </c>
      <c r="F71" s="42">
        <v>1454</v>
      </c>
      <c r="G71" s="42">
        <v>713</v>
      </c>
      <c r="H71" s="42">
        <v>562</v>
      </c>
      <c r="I71" s="42">
        <v>830</v>
      </c>
      <c r="J71" s="42">
        <v>690</v>
      </c>
      <c r="K71" s="78">
        <v>1130</v>
      </c>
      <c r="L71" s="42">
        <v>375</v>
      </c>
      <c r="M71" s="42">
        <v>589</v>
      </c>
      <c r="N71" s="42">
        <v>116</v>
      </c>
      <c r="O71" s="42">
        <v>169</v>
      </c>
      <c r="P71" s="42">
        <v>702</v>
      </c>
      <c r="Q71" s="42">
        <f t="shared" si="6"/>
        <v>8962</v>
      </c>
    </row>
    <row r="72" spans="1:17" ht="12.75">
      <c r="A72" s="5"/>
      <c r="B72" s="17"/>
      <c r="C72" s="37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25"/>
    </row>
    <row r="73" spans="1:17" ht="26.25" customHeight="1">
      <c r="A73" s="5"/>
      <c r="B73" s="84" t="s">
        <v>117</v>
      </c>
      <c r="C73" s="77" t="s">
        <v>16</v>
      </c>
      <c r="D73" s="85">
        <f>SUM(D20+D35+D41+D47+D59)</f>
        <v>469</v>
      </c>
      <c r="E73" s="85">
        <f aca="true" t="shared" si="7" ref="E73:L73">SUM(E20+E35+E41+E47+E59)</f>
        <v>595</v>
      </c>
      <c r="F73" s="85">
        <f t="shared" si="7"/>
        <v>875</v>
      </c>
      <c r="G73" s="85">
        <f t="shared" si="7"/>
        <v>685</v>
      </c>
      <c r="H73" s="85">
        <f t="shared" si="7"/>
        <v>657</v>
      </c>
      <c r="I73" s="85">
        <f t="shared" si="7"/>
        <v>730</v>
      </c>
      <c r="J73" s="85">
        <f t="shared" si="7"/>
        <v>734</v>
      </c>
      <c r="K73" s="85">
        <f t="shared" si="7"/>
        <v>1090</v>
      </c>
      <c r="L73" s="85">
        <f t="shared" si="7"/>
        <v>556</v>
      </c>
      <c r="M73" s="85">
        <f>SUM(M20+M35+M41+M47+M59)</f>
        <v>457</v>
      </c>
      <c r="N73" s="85">
        <f>SUM(N20+N35+N41+N47+N59)</f>
        <v>138</v>
      </c>
      <c r="O73" s="85">
        <f>SUM(O20+O35+O41+O47+O59)</f>
        <v>279</v>
      </c>
      <c r="P73" s="85">
        <f>SUM(P20+P35+P41+P47+P59)</f>
        <v>1722</v>
      </c>
      <c r="Q73" s="85">
        <f>SUM(Q20+Q35+Q41+Q47+Q59)</f>
        <v>8987</v>
      </c>
    </row>
    <row r="74" spans="1:17" s="11" customFormat="1" ht="24" customHeight="1">
      <c r="A74" s="10"/>
      <c r="B74" s="86" t="s">
        <v>118</v>
      </c>
      <c r="C74" s="77" t="s">
        <v>17</v>
      </c>
      <c r="D74" s="87">
        <f>SUM(D20/D73)*100</f>
        <v>42.857142857142854</v>
      </c>
      <c r="E74" s="87">
        <f aca="true" t="shared" si="8" ref="E74:L74">SUM(E20/E73)*100</f>
        <v>31.428571428571427</v>
      </c>
      <c r="F74" s="87">
        <f t="shared" si="8"/>
        <v>28.114285714285714</v>
      </c>
      <c r="G74" s="87">
        <f t="shared" si="8"/>
        <v>5.693430656934306</v>
      </c>
      <c r="H74" s="87">
        <f t="shared" si="8"/>
        <v>48.7062404870624</v>
      </c>
      <c r="I74" s="87">
        <f t="shared" si="8"/>
        <v>33.42465753424658</v>
      </c>
      <c r="J74" s="87">
        <f t="shared" si="8"/>
        <v>46.45776566757493</v>
      </c>
      <c r="K74" s="87">
        <f t="shared" si="8"/>
        <v>14.770642201834864</v>
      </c>
      <c r="L74" s="87">
        <f t="shared" si="8"/>
        <v>68.16546762589928</v>
      </c>
      <c r="M74" s="87">
        <f>SUM(M20/M73)*100</f>
        <v>33.69803063457331</v>
      </c>
      <c r="N74" s="87">
        <f>SUM(N20/N73)*100</f>
        <v>18.84057971014493</v>
      </c>
      <c r="O74" s="87">
        <f>SUM(O20/O73)*100</f>
        <v>30.824372759856633</v>
      </c>
      <c r="P74" s="87">
        <f>SUM(P20/P73)*100</f>
        <v>81.47502903600464</v>
      </c>
      <c r="Q74" s="87">
        <f>SUM(Q20/Q73)*100</f>
        <v>42.13864470902415</v>
      </c>
    </row>
    <row r="75" spans="1:17" s="11" customFormat="1" ht="25.5" customHeight="1">
      <c r="A75" s="10"/>
      <c r="B75" s="86" t="s">
        <v>119</v>
      </c>
      <c r="C75" s="77" t="s">
        <v>18</v>
      </c>
      <c r="D75" s="87">
        <f>SUM(D35/D73)*100</f>
        <v>13.00639658848614</v>
      </c>
      <c r="E75" s="87">
        <f aca="true" t="shared" si="9" ref="E75:L75">SUM(E35/E73)*100</f>
        <v>14.6218487394958</v>
      </c>
      <c r="F75" s="87">
        <f t="shared" si="9"/>
        <v>12.342857142857143</v>
      </c>
      <c r="G75" s="87">
        <f t="shared" si="9"/>
        <v>21.313868613138688</v>
      </c>
      <c r="H75" s="87">
        <f t="shared" si="9"/>
        <v>10.50228310502283</v>
      </c>
      <c r="I75" s="87">
        <f t="shared" si="9"/>
        <v>7.808219178082192</v>
      </c>
      <c r="J75" s="87">
        <f t="shared" si="9"/>
        <v>6.948228882833788</v>
      </c>
      <c r="K75" s="87">
        <f t="shared" si="9"/>
        <v>19.816513761467892</v>
      </c>
      <c r="L75" s="87">
        <f t="shared" si="9"/>
        <v>6.115107913669065</v>
      </c>
      <c r="M75" s="87">
        <f>SUM(M35/M73)*100</f>
        <v>15.973741794310722</v>
      </c>
      <c r="N75" s="87">
        <f>SUM(N35/N73)*100</f>
        <v>19.565217391304348</v>
      </c>
      <c r="O75" s="87">
        <f>SUM(O35/O73)*100</f>
        <v>18.27956989247312</v>
      </c>
      <c r="P75" s="87">
        <f>SUM(P35/P73)*100</f>
        <v>3.8908246225319396</v>
      </c>
      <c r="Q75" s="87">
        <f>SUM(Q35/Q73)*100</f>
        <v>11.650161344163793</v>
      </c>
    </row>
    <row r="76" spans="1:17" s="11" customFormat="1" ht="27" customHeight="1">
      <c r="A76" s="10"/>
      <c r="B76" s="86" t="s">
        <v>120</v>
      </c>
      <c r="C76" s="77" t="s">
        <v>19</v>
      </c>
      <c r="D76" s="87">
        <f>SUM(D41/D73)*100</f>
        <v>4.264392324093817</v>
      </c>
      <c r="E76" s="87">
        <f aca="true" t="shared" si="10" ref="E76:L76">SUM(E41/E73)*100</f>
        <v>0.5042016806722689</v>
      </c>
      <c r="F76" s="87">
        <f t="shared" si="10"/>
        <v>0.34285714285714286</v>
      </c>
      <c r="G76" s="87">
        <f t="shared" si="10"/>
        <v>1.6058394160583942</v>
      </c>
      <c r="H76" s="87">
        <f t="shared" si="10"/>
        <v>0.91324200913242</v>
      </c>
      <c r="I76" s="87">
        <f t="shared" si="10"/>
        <v>1.5068493150684932</v>
      </c>
      <c r="J76" s="87">
        <f t="shared" si="10"/>
        <v>0.13623978201634876</v>
      </c>
      <c r="K76" s="87">
        <f t="shared" si="10"/>
        <v>1.4678899082568808</v>
      </c>
      <c r="L76" s="87">
        <f t="shared" si="10"/>
        <v>0.3597122302158274</v>
      </c>
      <c r="M76" s="87">
        <f>SUM(M41/M73)*100</f>
        <v>0.2188183807439825</v>
      </c>
      <c r="N76" s="87">
        <f>SUM(N41/N73)*100</f>
        <v>1.4492753623188406</v>
      </c>
      <c r="O76" s="87">
        <f>SUM(O41/O73)*100</f>
        <v>6.093189964157706</v>
      </c>
      <c r="P76" s="87">
        <f>SUM(P41/P73)*100</f>
        <v>1.1033681765389083</v>
      </c>
      <c r="Q76" s="87">
        <f>SUM(Q41/Q73)*100</f>
        <v>1.2462445754979414</v>
      </c>
    </row>
    <row r="77" spans="1:17" s="11" customFormat="1" ht="27" customHeight="1">
      <c r="A77" s="10"/>
      <c r="B77" s="86" t="s">
        <v>121</v>
      </c>
      <c r="C77" s="77" t="s">
        <v>20</v>
      </c>
      <c r="D77" s="87">
        <f>SUM(D47/D73)*100</f>
        <v>4.477611940298507</v>
      </c>
      <c r="E77" s="87">
        <f aca="true" t="shared" si="11" ref="E77:L77">SUM(E47/E73)*100</f>
        <v>1.5126050420168067</v>
      </c>
      <c r="F77" s="87">
        <f t="shared" si="11"/>
        <v>1.3714285714285714</v>
      </c>
      <c r="G77" s="87">
        <f t="shared" si="11"/>
        <v>2.9197080291970803</v>
      </c>
      <c r="H77" s="87">
        <f t="shared" si="11"/>
        <v>1.67427701674277</v>
      </c>
      <c r="I77" s="87">
        <f t="shared" si="11"/>
        <v>1.095890410958904</v>
      </c>
      <c r="J77" s="87">
        <f t="shared" si="11"/>
        <v>1.08991825613079</v>
      </c>
      <c r="K77" s="87">
        <f t="shared" si="11"/>
        <v>0.7339449541284404</v>
      </c>
      <c r="L77" s="87">
        <f t="shared" si="11"/>
        <v>3.237410071942446</v>
      </c>
      <c r="M77" s="87">
        <f>SUM(M47/M73)*100</f>
        <v>1.312910284463895</v>
      </c>
      <c r="N77" s="87">
        <f>SUM(N47/N73)*100</f>
        <v>2.898550724637681</v>
      </c>
      <c r="O77" s="87">
        <f>SUM(O47/O73)*100</f>
        <v>1.4336917562724014</v>
      </c>
      <c r="P77" s="87">
        <f>SUM(P47/P73)*100</f>
        <v>1.5679442508710801</v>
      </c>
      <c r="Q77" s="87">
        <f>SUM(Q47/Q73)*100</f>
        <v>1.7358406587292756</v>
      </c>
    </row>
    <row r="78" spans="1:17" s="11" customFormat="1" ht="26.25" customHeight="1">
      <c r="A78" s="10"/>
      <c r="B78" s="86" t="s">
        <v>122</v>
      </c>
      <c r="C78" s="77" t="s">
        <v>21</v>
      </c>
      <c r="D78" s="87">
        <f>SUM(D59/D73)*100</f>
        <v>35.39445628997868</v>
      </c>
      <c r="E78" s="87">
        <f aca="true" t="shared" si="12" ref="E78:L78">SUM(E59/E73)*100</f>
        <v>51.932773109243705</v>
      </c>
      <c r="F78" s="87">
        <f t="shared" si="12"/>
        <v>57.82857142857143</v>
      </c>
      <c r="G78" s="87">
        <f t="shared" si="12"/>
        <v>68.46715328467154</v>
      </c>
      <c r="H78" s="87">
        <f t="shared" si="12"/>
        <v>38.20395738203957</v>
      </c>
      <c r="I78" s="87">
        <f t="shared" si="12"/>
        <v>56.16438356164384</v>
      </c>
      <c r="J78" s="87">
        <f t="shared" si="12"/>
        <v>45.36784741144414</v>
      </c>
      <c r="K78" s="87">
        <f t="shared" si="12"/>
        <v>63.211009174311926</v>
      </c>
      <c r="L78" s="87">
        <f t="shared" si="12"/>
        <v>22.12230215827338</v>
      </c>
      <c r="M78" s="87">
        <f>SUM(M59/M73)*100</f>
        <v>48.796498905908095</v>
      </c>
      <c r="N78" s="87">
        <f>SUM(N59/N73)*100</f>
        <v>57.2463768115942</v>
      </c>
      <c r="O78" s="87">
        <f>SUM(O59/O73)*100</f>
        <v>43.36917562724014</v>
      </c>
      <c r="P78" s="87">
        <f>SUM(P59/P73)*100</f>
        <v>11.962833914053427</v>
      </c>
      <c r="Q78" s="87">
        <f>SUM(Q59/Q73)*100</f>
        <v>43.229108712584846</v>
      </c>
    </row>
    <row r="79" spans="1:24" ht="12.75">
      <c r="A79" s="5"/>
      <c r="B79" s="12"/>
      <c r="C79" s="12"/>
      <c r="D79" s="27"/>
      <c r="E79" s="12"/>
      <c r="F79" s="12"/>
      <c r="G79" s="12"/>
      <c r="H79" s="12"/>
      <c r="I79" s="12"/>
      <c r="J79" s="12"/>
      <c r="K79" s="12"/>
      <c r="L79" s="14"/>
      <c r="M79" s="32"/>
      <c r="N79" s="32"/>
      <c r="O79" s="32"/>
      <c r="P79" s="32"/>
      <c r="Q79" s="32"/>
      <c r="R79" s="15"/>
      <c r="S79" s="15"/>
      <c r="T79" s="15"/>
      <c r="U79" s="15"/>
      <c r="V79" s="15"/>
      <c r="W79" s="7"/>
      <c r="X79" s="15"/>
    </row>
    <row r="80" spans="1:24" ht="12.75">
      <c r="A80" s="5"/>
      <c r="B80" s="16" t="s">
        <v>131</v>
      </c>
      <c r="C80" s="12"/>
      <c r="D80" s="12"/>
      <c r="E80" s="12"/>
      <c r="F80" s="12"/>
      <c r="G80" s="12"/>
      <c r="H80" s="12"/>
      <c r="I80" s="12"/>
      <c r="J80" s="12"/>
      <c r="K80" s="12"/>
      <c r="L80" s="14"/>
      <c r="M80" s="32"/>
      <c r="N80" s="32"/>
      <c r="O80" s="32"/>
      <c r="P80" s="32"/>
      <c r="Q80" s="32"/>
      <c r="R80" s="15"/>
      <c r="S80" s="15"/>
      <c r="T80" s="15"/>
      <c r="U80" s="15"/>
      <c r="V80" s="15"/>
      <c r="X80" s="15"/>
    </row>
    <row r="81" spans="1:24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4"/>
      <c r="M81" s="14"/>
      <c r="N81" s="14"/>
      <c r="O81" s="14"/>
      <c r="P81" s="14"/>
      <c r="Q81" s="14"/>
      <c r="R81" s="15"/>
      <c r="S81" s="15"/>
      <c r="T81" s="15"/>
      <c r="U81" s="15"/>
      <c r="V81" s="15"/>
      <c r="X81" s="15"/>
    </row>
    <row r="82" spans="1:24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4"/>
      <c r="M82" s="14"/>
      <c r="N82" s="14"/>
      <c r="O82" s="14"/>
      <c r="P82" s="14"/>
      <c r="Q82" s="14"/>
      <c r="R82" s="15"/>
      <c r="S82" s="15"/>
      <c r="T82" s="15"/>
      <c r="U82" s="15"/>
      <c r="V82" s="15"/>
      <c r="X82" s="15"/>
    </row>
    <row r="83" spans="1:24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4"/>
      <c r="M83" s="14"/>
      <c r="N83" s="14"/>
      <c r="O83" s="14"/>
      <c r="P83" s="14"/>
      <c r="Q83" s="14"/>
      <c r="R83" s="15"/>
      <c r="S83" s="15"/>
      <c r="T83" s="15"/>
      <c r="U83" s="15"/>
      <c r="V83" s="15"/>
      <c r="X83" s="15"/>
    </row>
    <row r="84" spans="1:24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4"/>
      <c r="M84" s="14"/>
      <c r="N84" s="14"/>
      <c r="O84" s="14"/>
      <c r="P84" s="14"/>
      <c r="Q84" s="14"/>
      <c r="R84" s="15"/>
      <c r="S84" s="15"/>
      <c r="T84" s="15"/>
      <c r="U84" s="15"/>
      <c r="V84" s="15"/>
      <c r="X84" s="15"/>
    </row>
    <row r="85" spans="1:24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4"/>
      <c r="M85" s="14"/>
      <c r="N85" s="14"/>
      <c r="O85" s="14"/>
      <c r="P85" s="14"/>
      <c r="Q85" s="14"/>
      <c r="R85" s="15"/>
      <c r="S85" s="15"/>
      <c r="T85" s="15"/>
      <c r="U85" s="15"/>
      <c r="V85" s="15"/>
      <c r="X85" s="15"/>
    </row>
    <row r="86" spans="1:24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4"/>
      <c r="M86" s="14"/>
      <c r="N86" s="14"/>
      <c r="O86" s="14"/>
      <c r="P86" s="14"/>
      <c r="Q86" s="14"/>
      <c r="R86" s="15"/>
      <c r="S86" s="15"/>
      <c r="T86" s="15"/>
      <c r="U86" s="15"/>
      <c r="V86" s="15"/>
      <c r="X86" s="15"/>
    </row>
    <row r="87" spans="1:24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4"/>
      <c r="M87" s="14"/>
      <c r="N87" s="14"/>
      <c r="O87" s="14"/>
      <c r="P87" s="14"/>
      <c r="Q87" s="14"/>
      <c r="R87" s="15"/>
      <c r="S87" s="15"/>
      <c r="T87" s="15"/>
      <c r="U87" s="15"/>
      <c r="V87" s="15"/>
      <c r="X87" s="15"/>
    </row>
    <row r="88" spans="1:24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4"/>
      <c r="M88" s="14"/>
      <c r="N88" s="14"/>
      <c r="O88" s="14"/>
      <c r="P88" s="14"/>
      <c r="Q88" s="14"/>
      <c r="R88" s="15"/>
      <c r="S88" s="15"/>
      <c r="T88" s="15"/>
      <c r="U88" s="15"/>
      <c r="V88" s="15"/>
      <c r="X88" s="15"/>
    </row>
    <row r="89" spans="1:24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4"/>
      <c r="M89" s="14"/>
      <c r="N89" s="14"/>
      <c r="O89" s="14"/>
      <c r="P89" s="14"/>
      <c r="Q89" s="14"/>
      <c r="R89" s="15"/>
      <c r="S89" s="15"/>
      <c r="T89" s="15"/>
      <c r="U89" s="15"/>
      <c r="V89" s="15"/>
      <c r="X89" s="15"/>
    </row>
    <row r="90" spans="1:24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4"/>
      <c r="M90" s="14"/>
      <c r="N90" s="14"/>
      <c r="O90" s="14"/>
      <c r="P90" s="14"/>
      <c r="Q90" s="14"/>
      <c r="R90" s="15"/>
      <c r="S90" s="15"/>
      <c r="T90" s="15"/>
      <c r="U90" s="15"/>
      <c r="V90" s="15"/>
      <c r="X90" s="15"/>
    </row>
    <row r="91" spans="1:24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4"/>
      <c r="M91" s="14"/>
      <c r="N91" s="14"/>
      <c r="O91" s="14"/>
      <c r="P91" s="14"/>
      <c r="Q91" s="14"/>
      <c r="R91" s="15"/>
      <c r="S91" s="15"/>
      <c r="T91" s="15"/>
      <c r="U91" s="15"/>
      <c r="V91" s="15"/>
      <c r="X91" s="15"/>
    </row>
    <row r="92" spans="1:24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4"/>
      <c r="M92" s="14"/>
      <c r="N92" s="14"/>
      <c r="O92" s="14"/>
      <c r="P92" s="14"/>
      <c r="Q92" s="14"/>
      <c r="R92" s="15"/>
      <c r="S92" s="15"/>
      <c r="T92" s="15"/>
      <c r="U92" s="15"/>
      <c r="V92" s="15"/>
      <c r="X92" s="15"/>
    </row>
    <row r="93" spans="1:24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4"/>
      <c r="M93" s="14"/>
      <c r="N93" s="14"/>
      <c r="O93" s="14"/>
      <c r="P93" s="14"/>
      <c r="Q93" s="14"/>
      <c r="R93" s="15"/>
      <c r="S93" s="15"/>
      <c r="T93" s="15"/>
      <c r="U93" s="15"/>
      <c r="V93" s="15"/>
      <c r="X93" s="15"/>
    </row>
  </sheetData>
  <mergeCells count="1">
    <mergeCell ref="C11:E11"/>
  </mergeCells>
  <printOptions/>
  <pageMargins left="0.75" right="0.75" top="1" bottom="1" header="0" footer="0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0"/>
  <sheetViews>
    <sheetView tabSelected="1" workbookViewId="0" topLeftCell="K8">
      <selection activeCell="O45" sqref="O45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7.140625" style="0" customWidth="1"/>
    <col min="15" max="15" width="18.421875" style="0" customWidth="1"/>
    <col min="16" max="19" width="12.00390625" style="0" customWidth="1"/>
    <col min="20" max="20" width="15.7109375" style="0" customWidth="1"/>
    <col min="21" max="25" width="12.00390625" style="0" customWidth="1"/>
    <col min="26" max="16384" width="2.7109375" style="0" customWidth="1"/>
  </cols>
  <sheetData>
    <row r="1" spans="1:16" s="3" customFormat="1" ht="12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3" customFormat="1" ht="12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3" customFormat="1" ht="12.75" customHeight="1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3" customFormat="1" ht="12.7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="3" customFormat="1" ht="12"/>
    <row r="6" spans="1:20" s="3" customFormat="1" ht="12.75" customHeight="1">
      <c r="A6" s="112" t="s">
        <v>4</v>
      </c>
      <c r="B6" s="113"/>
      <c r="C6" s="113"/>
      <c r="D6" s="113"/>
      <c r="E6" s="114"/>
      <c r="F6" s="18"/>
      <c r="G6" s="19"/>
      <c r="H6" s="19"/>
      <c r="I6" s="20"/>
      <c r="J6" s="58" t="s">
        <v>225</v>
      </c>
      <c r="K6" s="21"/>
      <c r="L6" s="21"/>
      <c r="M6" s="20"/>
      <c r="N6" s="20"/>
      <c r="O6" s="20"/>
      <c r="P6" s="20"/>
      <c r="Q6" s="20"/>
      <c r="R6" s="20"/>
      <c r="S6" s="20"/>
      <c r="T6" s="20"/>
    </row>
    <row r="7" spans="1:20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s="3" customFormat="1" ht="12">
      <c r="A8" s="20" t="s">
        <v>73</v>
      </c>
      <c r="B8" s="59" t="s">
        <v>5</v>
      </c>
      <c r="C8" s="60"/>
      <c r="D8" s="60"/>
      <c r="E8" s="60"/>
      <c r="F8" s="60"/>
      <c r="G8" s="60"/>
      <c r="H8" s="60"/>
      <c r="I8" s="60"/>
      <c r="J8" s="60" t="s">
        <v>135</v>
      </c>
      <c r="K8" s="60"/>
      <c r="L8" s="60"/>
      <c r="M8" s="60"/>
      <c r="N8" s="60"/>
      <c r="O8" s="60"/>
      <c r="P8" s="60"/>
      <c r="Q8" s="61"/>
      <c r="R8" s="20"/>
      <c r="S8" s="20"/>
      <c r="T8" s="20"/>
    </row>
    <row r="9" spans="1:20" s="23" customFormat="1" ht="12">
      <c r="A9" s="22"/>
      <c r="B9" s="62" t="s">
        <v>124</v>
      </c>
      <c r="C9" s="63"/>
      <c r="D9" s="63"/>
      <c r="E9" s="63"/>
      <c r="F9" s="63"/>
      <c r="G9" s="63"/>
      <c r="H9" s="63"/>
      <c r="I9" s="63"/>
      <c r="J9" s="63" t="s">
        <v>136</v>
      </c>
      <c r="K9" s="63"/>
      <c r="L9" s="63"/>
      <c r="M9" s="63"/>
      <c r="N9" s="63"/>
      <c r="O9" s="63"/>
      <c r="P9" s="63"/>
      <c r="Q9" s="64"/>
      <c r="R9" s="22"/>
      <c r="S9" s="22"/>
      <c r="T9" s="22"/>
    </row>
    <row r="10" spans="1:20" s="3" customFormat="1" ht="12">
      <c r="A10" s="20"/>
      <c r="B10" s="65" t="s">
        <v>6</v>
      </c>
      <c r="C10" s="66"/>
      <c r="D10" s="66"/>
      <c r="E10" s="66"/>
      <c r="F10" s="66"/>
      <c r="G10" s="66"/>
      <c r="H10" s="66"/>
      <c r="I10" s="66"/>
      <c r="J10" s="66" t="s">
        <v>223</v>
      </c>
      <c r="K10" s="66"/>
      <c r="L10" s="66"/>
      <c r="M10" s="66"/>
      <c r="N10" s="66"/>
      <c r="O10" s="66"/>
      <c r="P10" s="66"/>
      <c r="Q10" s="67"/>
      <c r="R10" s="20"/>
      <c r="S10" s="20"/>
      <c r="T10" s="20"/>
    </row>
    <row r="11" spans="1:20" s="3" customFormat="1" ht="12">
      <c r="A11" s="20"/>
      <c r="B11" s="65" t="s">
        <v>126</v>
      </c>
      <c r="C11" s="66"/>
      <c r="D11" s="66"/>
      <c r="E11" s="66"/>
      <c r="F11" s="66"/>
      <c r="G11" s="66"/>
      <c r="H11" s="66"/>
      <c r="I11" s="66"/>
      <c r="J11" s="101" t="s">
        <v>127</v>
      </c>
      <c r="K11" s="102"/>
      <c r="L11" s="102"/>
      <c r="M11" s="66"/>
      <c r="N11" s="66"/>
      <c r="O11" s="66"/>
      <c r="P11" s="66"/>
      <c r="Q11" s="67"/>
      <c r="R11" s="20"/>
      <c r="S11" s="20"/>
      <c r="T11" s="20"/>
    </row>
    <row r="12" spans="1:20" s="3" customFormat="1" ht="12">
      <c r="A12" s="20"/>
      <c r="B12" s="65" t="s">
        <v>7</v>
      </c>
      <c r="C12" s="66"/>
      <c r="D12" s="66"/>
      <c r="E12" s="66"/>
      <c r="F12" s="66"/>
      <c r="G12" s="66"/>
      <c r="H12" s="66"/>
      <c r="I12" s="66"/>
      <c r="J12" s="66" t="s">
        <v>137</v>
      </c>
      <c r="K12" s="66"/>
      <c r="L12" s="66"/>
      <c r="M12" s="66"/>
      <c r="N12" s="66"/>
      <c r="O12" s="66"/>
      <c r="P12" s="66"/>
      <c r="Q12" s="67"/>
      <c r="R12" s="20"/>
      <c r="S12" s="20"/>
      <c r="T12" s="20"/>
    </row>
    <row r="13" spans="1:20" s="3" customFormat="1" ht="12">
      <c r="A13" s="20"/>
      <c r="B13" s="68" t="s">
        <v>8</v>
      </c>
      <c r="C13" s="69"/>
      <c r="D13" s="69"/>
      <c r="E13" s="69"/>
      <c r="F13" s="69"/>
      <c r="G13" s="69"/>
      <c r="H13" s="69"/>
      <c r="I13" s="69"/>
      <c r="J13" s="69" t="s">
        <v>129</v>
      </c>
      <c r="K13" s="69"/>
      <c r="L13" s="69"/>
      <c r="M13" s="69"/>
      <c r="N13" s="69"/>
      <c r="O13" s="69"/>
      <c r="P13" s="69"/>
      <c r="Q13" s="70"/>
      <c r="R13" s="20"/>
      <c r="S13" s="20"/>
      <c r="T13" s="20"/>
    </row>
    <row r="14" spans="1:2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4"/>
    </row>
    <row r="15" spans="1:2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6" ht="35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6" t="s">
        <v>194</v>
      </c>
      <c r="M16" s="56" t="s">
        <v>195</v>
      </c>
      <c r="N16" s="56" t="s">
        <v>196</v>
      </c>
      <c r="O16" s="56" t="s">
        <v>197</v>
      </c>
      <c r="P16" s="56" t="s">
        <v>198</v>
      </c>
      <c r="Q16" s="56" t="s">
        <v>199</v>
      </c>
      <c r="R16" s="56" t="s">
        <v>200</v>
      </c>
      <c r="S16" s="56" t="s">
        <v>201</v>
      </c>
      <c r="T16" s="56" t="s">
        <v>202</v>
      </c>
      <c r="U16" s="56" t="s">
        <v>203</v>
      </c>
      <c r="V16" s="56" t="s">
        <v>204</v>
      </c>
      <c r="W16" s="56" t="s">
        <v>205</v>
      </c>
      <c r="X16" s="56" t="s">
        <v>206</v>
      </c>
      <c r="Y16" s="56" t="s">
        <v>207</v>
      </c>
      <c r="Z16" s="5"/>
    </row>
    <row r="17" spans="2:26" ht="12.75" customHeight="1">
      <c r="B17" s="108" t="s">
        <v>9</v>
      </c>
      <c r="C17" s="109"/>
      <c r="D17" s="109"/>
      <c r="E17" s="109"/>
      <c r="F17" s="109"/>
      <c r="G17" s="109"/>
      <c r="H17" s="109"/>
      <c r="I17" s="109"/>
      <c r="J17" s="109"/>
      <c r="K17" s="110"/>
      <c r="L17" s="57" t="s">
        <v>208</v>
      </c>
      <c r="M17" s="57" t="s">
        <v>209</v>
      </c>
      <c r="N17" s="57" t="s">
        <v>210</v>
      </c>
      <c r="O17" s="57" t="s">
        <v>211</v>
      </c>
      <c r="P17" s="57" t="s">
        <v>212</v>
      </c>
      <c r="Q17" s="57" t="s">
        <v>213</v>
      </c>
      <c r="R17" s="57" t="s">
        <v>214</v>
      </c>
      <c r="S17" s="57" t="s">
        <v>215</v>
      </c>
      <c r="T17" s="57" t="s">
        <v>216</v>
      </c>
      <c r="U17" s="57" t="s">
        <v>217</v>
      </c>
      <c r="V17" s="57" t="s">
        <v>218</v>
      </c>
      <c r="W17" s="57" t="s">
        <v>219</v>
      </c>
      <c r="X17" s="57" t="s">
        <v>220</v>
      </c>
      <c r="Y17" s="57" t="s">
        <v>221</v>
      </c>
      <c r="Z17" s="12"/>
    </row>
    <row r="18" spans="1:26" ht="12.75" customHeight="1">
      <c r="A18" s="5"/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29"/>
      <c r="U18" s="31"/>
      <c r="V18" s="31"/>
      <c r="W18" s="31"/>
      <c r="X18" s="31"/>
      <c r="Y18" s="31"/>
      <c r="Z18" s="12"/>
    </row>
    <row r="19" spans="1:26" ht="12.75" customHeight="1">
      <c r="A19" s="5"/>
      <c r="B19" s="103" t="s">
        <v>138</v>
      </c>
      <c r="C19" s="103"/>
      <c r="D19" s="103"/>
      <c r="E19" s="103"/>
      <c r="F19" s="103"/>
      <c r="G19" s="103"/>
      <c r="H19" s="103"/>
      <c r="I19" s="103"/>
      <c r="J19" s="104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2"/>
    </row>
    <row r="20" spans="1:26" s="7" customFormat="1" ht="12.75">
      <c r="A20" s="6"/>
      <c r="B20" s="105" t="s">
        <v>139</v>
      </c>
      <c r="C20" s="105"/>
      <c r="D20" s="105"/>
      <c r="E20" s="105"/>
      <c r="F20" s="105"/>
      <c r="G20" s="105"/>
      <c r="H20" s="105"/>
      <c r="I20" s="105"/>
      <c r="J20" s="105"/>
      <c r="K20" s="41" t="s">
        <v>22</v>
      </c>
      <c r="L20" s="42">
        <v>6245</v>
      </c>
      <c r="M20" s="42">
        <v>5979</v>
      </c>
      <c r="N20" s="42">
        <v>1632</v>
      </c>
      <c r="O20" s="42">
        <v>1066</v>
      </c>
      <c r="P20" s="42">
        <v>3662</v>
      </c>
      <c r="Q20" s="42">
        <v>3128</v>
      </c>
      <c r="R20" s="42">
        <v>4735</v>
      </c>
      <c r="S20" s="42">
        <v>1098</v>
      </c>
      <c r="T20" s="42">
        <v>3255</v>
      </c>
      <c r="U20" s="42">
        <v>1028</v>
      </c>
      <c r="V20" s="42">
        <v>1633</v>
      </c>
      <c r="W20" s="42">
        <v>732</v>
      </c>
      <c r="X20" s="42">
        <v>7139</v>
      </c>
      <c r="Y20" s="42"/>
      <c r="Z20" s="8"/>
    </row>
    <row r="21" spans="1:26" s="7" customFormat="1" ht="12.75">
      <c r="A21" s="6"/>
      <c r="B21" s="105" t="s">
        <v>140</v>
      </c>
      <c r="C21" s="105"/>
      <c r="D21" s="105"/>
      <c r="E21" s="105"/>
      <c r="F21" s="105"/>
      <c r="G21" s="105"/>
      <c r="H21" s="105"/>
      <c r="I21" s="105"/>
      <c r="J21" s="105"/>
      <c r="K21" s="41" t="s">
        <v>23</v>
      </c>
      <c r="L21" s="42">
        <v>57512</v>
      </c>
      <c r="M21" s="42">
        <v>66191</v>
      </c>
      <c r="N21" s="42">
        <v>25821</v>
      </c>
      <c r="O21" s="42">
        <v>10996</v>
      </c>
      <c r="P21" s="42">
        <v>59407</v>
      </c>
      <c r="Q21" s="42">
        <v>45584</v>
      </c>
      <c r="R21" s="42">
        <v>73294</v>
      </c>
      <c r="S21" s="42">
        <v>19079</v>
      </c>
      <c r="T21" s="42">
        <v>55243</v>
      </c>
      <c r="U21" s="42">
        <v>16290</v>
      </c>
      <c r="V21" s="42">
        <v>15390</v>
      </c>
      <c r="W21" s="42">
        <v>9381</v>
      </c>
      <c r="X21" s="42">
        <v>154002</v>
      </c>
      <c r="Y21" s="42"/>
      <c r="Z21" s="8"/>
    </row>
    <row r="22" spans="1:26" s="7" customFormat="1" ht="12.75">
      <c r="A22" s="6"/>
      <c r="B22" s="105" t="s">
        <v>141</v>
      </c>
      <c r="C22" s="105"/>
      <c r="D22" s="105"/>
      <c r="E22" s="105"/>
      <c r="F22" s="105"/>
      <c r="G22" s="105"/>
      <c r="H22" s="105"/>
      <c r="I22" s="105"/>
      <c r="J22" s="105"/>
      <c r="K22" s="41" t="s">
        <v>24</v>
      </c>
      <c r="L22" s="42">
        <v>6908</v>
      </c>
      <c r="M22" s="42">
        <v>7496</v>
      </c>
      <c r="N22" s="42">
        <v>2550</v>
      </c>
      <c r="O22" s="42">
        <v>1198</v>
      </c>
      <c r="P22" s="42">
        <v>5993</v>
      </c>
      <c r="Q22" s="42">
        <v>4654</v>
      </c>
      <c r="R22" s="42">
        <v>7568</v>
      </c>
      <c r="S22" s="42">
        <v>1667</v>
      </c>
      <c r="T22" s="42">
        <v>5618</v>
      </c>
      <c r="U22" s="42">
        <v>1558</v>
      </c>
      <c r="V22" s="42">
        <v>2728</v>
      </c>
      <c r="W22" s="42">
        <v>2374</v>
      </c>
      <c r="X22" s="42">
        <v>19632</v>
      </c>
      <c r="Y22" s="42"/>
      <c r="Z22" s="8"/>
    </row>
    <row r="23" spans="1:26" s="7" customFormat="1" ht="12.75">
      <c r="A23" s="6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45"/>
      <c r="N23" s="45"/>
      <c r="O23" s="45"/>
      <c r="P23" s="45"/>
      <c r="Q23" s="45"/>
      <c r="R23" s="45"/>
      <c r="S23" s="45"/>
      <c r="T23" s="123"/>
      <c r="U23" s="123"/>
      <c r="V23" s="123"/>
      <c r="W23" s="123"/>
      <c r="X23" s="123"/>
      <c r="Y23" s="123"/>
      <c r="Z23" s="8"/>
    </row>
    <row r="24" spans="1:26" s="7" customFormat="1" ht="12.75">
      <c r="A24" s="6"/>
      <c r="B24" s="103" t="s">
        <v>142</v>
      </c>
      <c r="C24" s="103"/>
      <c r="D24" s="103"/>
      <c r="E24" s="103"/>
      <c r="F24" s="103"/>
      <c r="G24" s="103"/>
      <c r="H24" s="103"/>
      <c r="I24" s="103"/>
      <c r="J24" s="104"/>
      <c r="K24" s="38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8"/>
    </row>
    <row r="25" spans="1:26" s="7" customFormat="1" ht="12.75">
      <c r="A25" s="6"/>
      <c r="B25" s="105" t="s">
        <v>139</v>
      </c>
      <c r="C25" s="105"/>
      <c r="D25" s="105"/>
      <c r="E25" s="105"/>
      <c r="F25" s="105"/>
      <c r="G25" s="105"/>
      <c r="H25" s="105"/>
      <c r="I25" s="105"/>
      <c r="J25" s="105"/>
      <c r="K25" s="41" t="s">
        <v>25</v>
      </c>
      <c r="L25" s="42">
        <v>3462</v>
      </c>
      <c r="M25" s="42">
        <v>3281</v>
      </c>
      <c r="N25" s="42">
        <v>794</v>
      </c>
      <c r="O25" s="42">
        <v>632</v>
      </c>
      <c r="P25" s="42">
        <v>1975</v>
      </c>
      <c r="Q25" s="42">
        <v>1891</v>
      </c>
      <c r="R25" s="42">
        <v>2504</v>
      </c>
      <c r="S25" s="42">
        <v>567</v>
      </c>
      <c r="T25" s="42">
        <v>1816</v>
      </c>
      <c r="U25" s="42">
        <v>629</v>
      </c>
      <c r="V25" s="42">
        <v>806</v>
      </c>
      <c r="W25" s="42">
        <v>347</v>
      </c>
      <c r="X25" s="42">
        <v>3204</v>
      </c>
      <c r="Y25" s="42"/>
      <c r="Z25" s="8"/>
    </row>
    <row r="26" spans="1:26" s="7" customFormat="1" ht="12.75">
      <c r="A26" s="6"/>
      <c r="B26" s="105" t="s">
        <v>140</v>
      </c>
      <c r="C26" s="105"/>
      <c r="D26" s="105"/>
      <c r="E26" s="105"/>
      <c r="F26" s="105"/>
      <c r="G26" s="105"/>
      <c r="H26" s="105"/>
      <c r="I26" s="105"/>
      <c r="J26" s="105"/>
      <c r="K26" s="41" t="s">
        <v>143</v>
      </c>
      <c r="L26" s="42">
        <v>22431</v>
      </c>
      <c r="M26" s="42">
        <v>22270</v>
      </c>
      <c r="N26" s="42">
        <v>6199</v>
      </c>
      <c r="O26" s="42">
        <v>4645</v>
      </c>
      <c r="P26" s="42">
        <v>17047</v>
      </c>
      <c r="Q26" s="42">
        <v>14980</v>
      </c>
      <c r="R26" s="42">
        <v>19558</v>
      </c>
      <c r="S26" s="42">
        <v>2997</v>
      </c>
      <c r="T26" s="42">
        <v>15586</v>
      </c>
      <c r="U26" s="42">
        <v>6394</v>
      </c>
      <c r="V26" s="42">
        <v>5185</v>
      </c>
      <c r="W26" s="42">
        <v>1608</v>
      </c>
      <c r="X26" s="42">
        <v>25755</v>
      </c>
      <c r="Y26" s="42"/>
      <c r="Z26" s="8"/>
    </row>
    <row r="27" spans="1:26" s="9" customFormat="1" ht="12.75">
      <c r="A27" s="8"/>
      <c r="B27" s="105" t="s">
        <v>141</v>
      </c>
      <c r="C27" s="105"/>
      <c r="D27" s="105"/>
      <c r="E27" s="105"/>
      <c r="F27" s="105"/>
      <c r="G27" s="105"/>
      <c r="H27" s="105"/>
      <c r="I27" s="105"/>
      <c r="J27" s="105"/>
      <c r="K27" s="41" t="s">
        <v>26</v>
      </c>
      <c r="L27" s="42">
        <v>1301</v>
      </c>
      <c r="M27" s="42">
        <v>1909</v>
      </c>
      <c r="N27" s="42">
        <v>310</v>
      </c>
      <c r="O27" s="42">
        <v>325</v>
      </c>
      <c r="P27" s="42">
        <v>1078</v>
      </c>
      <c r="Q27" s="42">
        <v>769</v>
      </c>
      <c r="R27" s="42">
        <v>1120</v>
      </c>
      <c r="S27" s="42">
        <v>127</v>
      </c>
      <c r="T27" s="42">
        <v>1018</v>
      </c>
      <c r="U27" s="42">
        <v>313</v>
      </c>
      <c r="V27" s="42">
        <v>520</v>
      </c>
      <c r="W27" s="42">
        <v>310</v>
      </c>
      <c r="X27" s="42">
        <v>1670</v>
      </c>
      <c r="Y27" s="42"/>
      <c r="Z27" s="8"/>
    </row>
    <row r="28" spans="1:26" ht="12.75">
      <c r="A28" s="5"/>
      <c r="B28" s="43"/>
      <c r="C28" s="49"/>
      <c r="D28" s="49"/>
      <c r="E28" s="49"/>
      <c r="F28" s="49"/>
      <c r="G28" s="49"/>
      <c r="H28" s="49"/>
      <c r="I28" s="49"/>
      <c r="J28" s="49"/>
      <c r="K28" s="49"/>
      <c r="L28" s="45"/>
      <c r="M28" s="45"/>
      <c r="N28" s="45"/>
      <c r="O28" s="45"/>
      <c r="P28" s="45"/>
      <c r="Q28" s="45"/>
      <c r="R28" s="45"/>
      <c r="S28" s="45"/>
      <c r="T28" s="123"/>
      <c r="U28" s="123"/>
      <c r="V28" s="123"/>
      <c r="W28" s="123"/>
      <c r="X28" s="123"/>
      <c r="Y28" s="123"/>
      <c r="Z28" s="12"/>
    </row>
    <row r="29" spans="1:26" ht="12.75">
      <c r="A29" s="5"/>
      <c r="B29" s="103" t="s">
        <v>144</v>
      </c>
      <c r="C29" s="103"/>
      <c r="D29" s="103"/>
      <c r="E29" s="103"/>
      <c r="F29" s="103"/>
      <c r="G29" s="103"/>
      <c r="H29" s="103"/>
      <c r="I29" s="103"/>
      <c r="J29" s="104"/>
      <c r="K29" s="38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12"/>
    </row>
    <row r="30" spans="1:26" ht="12.75">
      <c r="A30" s="5"/>
      <c r="B30" s="105" t="s">
        <v>139</v>
      </c>
      <c r="C30" s="105"/>
      <c r="D30" s="105"/>
      <c r="E30" s="105"/>
      <c r="F30" s="105"/>
      <c r="G30" s="105"/>
      <c r="H30" s="105"/>
      <c r="I30" s="105"/>
      <c r="J30" s="105"/>
      <c r="K30" s="41" t="s">
        <v>27</v>
      </c>
      <c r="L30" s="42">
        <v>747</v>
      </c>
      <c r="M30" s="42">
        <v>840</v>
      </c>
      <c r="N30" s="42">
        <v>300</v>
      </c>
      <c r="O30" s="42">
        <v>173</v>
      </c>
      <c r="P30" s="42">
        <v>804</v>
      </c>
      <c r="Q30" s="42">
        <v>1051</v>
      </c>
      <c r="R30" s="42">
        <v>772</v>
      </c>
      <c r="S30" s="42">
        <v>379</v>
      </c>
      <c r="T30" s="42">
        <v>762</v>
      </c>
      <c r="U30" s="42">
        <v>304</v>
      </c>
      <c r="V30" s="42">
        <v>203</v>
      </c>
      <c r="W30" s="42">
        <v>126</v>
      </c>
      <c r="X30" s="42">
        <v>1835</v>
      </c>
      <c r="Y30" s="42"/>
      <c r="Z30" s="12"/>
    </row>
    <row r="31" spans="1:26" ht="12.75">
      <c r="A31" s="5"/>
      <c r="B31" s="105" t="s">
        <v>140</v>
      </c>
      <c r="C31" s="105"/>
      <c r="D31" s="105"/>
      <c r="E31" s="105"/>
      <c r="F31" s="105"/>
      <c r="G31" s="105"/>
      <c r="H31" s="105"/>
      <c r="I31" s="105"/>
      <c r="J31" s="105"/>
      <c r="K31" s="41" t="s">
        <v>28</v>
      </c>
      <c r="L31" s="42">
        <v>1952</v>
      </c>
      <c r="M31" s="42">
        <v>2448</v>
      </c>
      <c r="N31" s="42">
        <v>1149</v>
      </c>
      <c r="O31" s="42">
        <v>504</v>
      </c>
      <c r="P31" s="42">
        <v>3126</v>
      </c>
      <c r="Q31" s="42">
        <v>3996</v>
      </c>
      <c r="R31" s="42">
        <v>2542</v>
      </c>
      <c r="S31" s="42">
        <v>1138</v>
      </c>
      <c r="T31" s="42">
        <v>2893</v>
      </c>
      <c r="U31" s="42">
        <v>1546</v>
      </c>
      <c r="V31" s="42">
        <v>622</v>
      </c>
      <c r="W31" s="42">
        <v>404</v>
      </c>
      <c r="X31" s="42">
        <v>8312</v>
      </c>
      <c r="Y31" s="42"/>
      <c r="Z31" s="12"/>
    </row>
    <row r="32" spans="1:26" ht="12.75">
      <c r="A32" s="5"/>
      <c r="B32" s="105" t="s">
        <v>145</v>
      </c>
      <c r="C32" s="105"/>
      <c r="D32" s="105"/>
      <c r="E32" s="105"/>
      <c r="F32" s="105"/>
      <c r="G32" s="105"/>
      <c r="H32" s="105"/>
      <c r="I32" s="105"/>
      <c r="J32" s="105"/>
      <c r="K32" s="41" t="s">
        <v>29</v>
      </c>
      <c r="L32" s="42">
        <v>73</v>
      </c>
      <c r="M32" s="42">
        <v>123</v>
      </c>
      <c r="N32" s="42">
        <v>41</v>
      </c>
      <c r="O32" s="42">
        <v>28</v>
      </c>
      <c r="P32" s="42">
        <v>81</v>
      </c>
      <c r="Q32" s="42">
        <v>116</v>
      </c>
      <c r="R32" s="42">
        <v>124</v>
      </c>
      <c r="S32" s="42">
        <v>38</v>
      </c>
      <c r="T32" s="42">
        <v>99</v>
      </c>
      <c r="U32" s="42">
        <v>62</v>
      </c>
      <c r="V32" s="42">
        <v>46</v>
      </c>
      <c r="W32" s="42">
        <v>68</v>
      </c>
      <c r="X32" s="42">
        <v>338</v>
      </c>
      <c r="Y32" s="42"/>
      <c r="Z32" s="12"/>
    </row>
    <row r="33" spans="1:26" ht="12.75">
      <c r="A33" s="5"/>
      <c r="B33" s="43"/>
      <c r="C33" s="49"/>
      <c r="D33" s="49"/>
      <c r="E33" s="49"/>
      <c r="F33" s="49"/>
      <c r="G33" s="49"/>
      <c r="H33" s="49"/>
      <c r="I33" s="49"/>
      <c r="J33" s="49"/>
      <c r="K33" s="49"/>
      <c r="L33" s="45"/>
      <c r="M33" s="45"/>
      <c r="N33" s="45"/>
      <c r="O33" s="45"/>
      <c r="P33" s="45"/>
      <c r="Q33" s="45"/>
      <c r="R33" s="45"/>
      <c r="S33" s="45"/>
      <c r="T33" s="123"/>
      <c r="U33" s="123"/>
      <c r="V33" s="123"/>
      <c r="W33" s="123"/>
      <c r="X33" s="123"/>
      <c r="Y33" s="123"/>
      <c r="Z33" s="12"/>
    </row>
    <row r="34" spans="1:26" ht="12.75">
      <c r="A34" s="5"/>
      <c r="B34" s="103" t="s">
        <v>146</v>
      </c>
      <c r="C34" s="103"/>
      <c r="D34" s="103"/>
      <c r="E34" s="103"/>
      <c r="F34" s="103"/>
      <c r="G34" s="103"/>
      <c r="H34" s="103"/>
      <c r="I34" s="103"/>
      <c r="J34" s="104"/>
      <c r="K34" s="38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12"/>
    </row>
    <row r="35" spans="1:26" ht="12.75">
      <c r="A35" s="5"/>
      <c r="B35" s="105" t="s">
        <v>139</v>
      </c>
      <c r="C35" s="105"/>
      <c r="D35" s="105"/>
      <c r="E35" s="105"/>
      <c r="F35" s="105"/>
      <c r="G35" s="105"/>
      <c r="H35" s="105"/>
      <c r="I35" s="105"/>
      <c r="J35" s="105"/>
      <c r="K35" s="41" t="s">
        <v>30</v>
      </c>
      <c r="L35" s="42">
        <v>182</v>
      </c>
      <c r="M35" s="42">
        <v>140</v>
      </c>
      <c r="N35" s="42">
        <v>52</v>
      </c>
      <c r="O35" s="42">
        <v>31</v>
      </c>
      <c r="P35" s="42">
        <v>176</v>
      </c>
      <c r="Q35" s="42">
        <v>61</v>
      </c>
      <c r="R35" s="42">
        <v>125</v>
      </c>
      <c r="S35" s="42">
        <v>22</v>
      </c>
      <c r="T35" s="42">
        <v>111</v>
      </c>
      <c r="U35" s="42">
        <v>62</v>
      </c>
      <c r="V35" s="42">
        <v>81</v>
      </c>
      <c r="W35" s="42">
        <v>16</v>
      </c>
      <c r="X35" s="42">
        <v>326</v>
      </c>
      <c r="Y35" s="42"/>
      <c r="Z35" s="12"/>
    </row>
    <row r="36" spans="1:26" ht="12.75" customHeight="1">
      <c r="A36" s="5"/>
      <c r="B36" s="105" t="s">
        <v>140</v>
      </c>
      <c r="C36" s="105"/>
      <c r="D36" s="105"/>
      <c r="E36" s="105"/>
      <c r="F36" s="105"/>
      <c r="G36" s="105"/>
      <c r="H36" s="105"/>
      <c r="I36" s="105"/>
      <c r="J36" s="105"/>
      <c r="K36" s="41" t="s">
        <v>31</v>
      </c>
      <c r="L36" s="42">
        <v>778</v>
      </c>
      <c r="M36" s="42">
        <v>540</v>
      </c>
      <c r="N36" s="42">
        <v>224</v>
      </c>
      <c r="O36" s="42">
        <v>75</v>
      </c>
      <c r="P36" s="42">
        <v>891</v>
      </c>
      <c r="Q36" s="42">
        <v>272</v>
      </c>
      <c r="R36" s="42">
        <v>527</v>
      </c>
      <c r="S36" s="42">
        <v>149</v>
      </c>
      <c r="T36" s="42">
        <v>445</v>
      </c>
      <c r="U36" s="42">
        <v>209</v>
      </c>
      <c r="V36" s="42">
        <v>481</v>
      </c>
      <c r="W36" s="42">
        <v>161</v>
      </c>
      <c r="X36" s="42">
        <v>1495</v>
      </c>
      <c r="Y36" s="42"/>
      <c r="Z36" s="12"/>
    </row>
    <row r="37" spans="1:26" ht="12.75" customHeight="1">
      <c r="A37" s="5"/>
      <c r="B37" s="105" t="s">
        <v>141</v>
      </c>
      <c r="C37" s="105"/>
      <c r="D37" s="105"/>
      <c r="E37" s="105"/>
      <c r="F37" s="105"/>
      <c r="G37" s="105"/>
      <c r="H37" s="105"/>
      <c r="I37" s="105"/>
      <c r="J37" s="105"/>
      <c r="K37" s="41" t="s">
        <v>32</v>
      </c>
      <c r="L37" s="42">
        <v>52</v>
      </c>
      <c r="M37" s="42">
        <v>15</v>
      </c>
      <c r="N37" s="42">
        <v>0</v>
      </c>
      <c r="O37" s="42">
        <v>0</v>
      </c>
      <c r="P37" s="42">
        <v>13</v>
      </c>
      <c r="Q37" s="42">
        <v>59</v>
      </c>
      <c r="R37" s="42">
        <v>4</v>
      </c>
      <c r="S37" s="42">
        <v>5</v>
      </c>
      <c r="T37" s="42">
        <v>21</v>
      </c>
      <c r="U37" s="42">
        <v>12</v>
      </c>
      <c r="V37" s="42">
        <v>20</v>
      </c>
      <c r="W37" s="42">
        <v>27</v>
      </c>
      <c r="X37" s="42">
        <v>35</v>
      </c>
      <c r="Y37" s="42"/>
      <c r="Z37" s="12"/>
    </row>
    <row r="38" spans="1:26" ht="12.75">
      <c r="A38" s="5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12"/>
    </row>
    <row r="39" spans="1:26" ht="13.5" customHeight="1">
      <c r="A39" s="5"/>
      <c r="B39" s="107" t="s">
        <v>136</v>
      </c>
      <c r="C39" s="107"/>
      <c r="D39" s="107"/>
      <c r="E39" s="107"/>
      <c r="F39" s="107"/>
      <c r="G39" s="107"/>
      <c r="H39" s="107"/>
      <c r="I39" s="107"/>
      <c r="J39" s="107"/>
      <c r="K39" s="52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12"/>
    </row>
    <row r="40" spans="1:26" ht="23.25" customHeight="1">
      <c r="A40" s="5"/>
      <c r="B40" s="106" t="s">
        <v>147</v>
      </c>
      <c r="C40" s="106"/>
      <c r="D40" s="106"/>
      <c r="E40" s="106"/>
      <c r="F40" s="106"/>
      <c r="G40" s="106"/>
      <c r="H40" s="106"/>
      <c r="I40" s="106"/>
      <c r="J40" s="106"/>
      <c r="K40" s="41" t="s">
        <v>33</v>
      </c>
      <c r="L40" s="42">
        <f>SUM(L20+L25+L30+L35)</f>
        <v>10636</v>
      </c>
      <c r="M40" s="42">
        <f aca="true" t="shared" si="0" ref="M40:T40">SUM(M20+M25+M30+M35)</f>
        <v>10240</v>
      </c>
      <c r="N40" s="42">
        <f t="shared" si="0"/>
        <v>2778</v>
      </c>
      <c r="O40" s="42">
        <f t="shared" si="0"/>
        <v>1902</v>
      </c>
      <c r="P40" s="42">
        <f t="shared" si="0"/>
        <v>6617</v>
      </c>
      <c r="Q40" s="42">
        <f t="shared" si="0"/>
        <v>6131</v>
      </c>
      <c r="R40" s="42">
        <f t="shared" si="0"/>
        <v>8136</v>
      </c>
      <c r="S40" s="42">
        <f t="shared" si="0"/>
        <v>2066</v>
      </c>
      <c r="T40" s="42">
        <f t="shared" si="0"/>
        <v>5944</v>
      </c>
      <c r="U40" s="42">
        <f>SUM(U20+U25+U30+U35)</f>
        <v>2023</v>
      </c>
      <c r="V40" s="42">
        <f>SUM(V20+V25+V30+V35)</f>
        <v>2723</v>
      </c>
      <c r="W40" s="42">
        <f>SUM(W20+W25+W30+W35)</f>
        <v>1221</v>
      </c>
      <c r="X40" s="42">
        <f>SUM(X20+X25+X30+X35)</f>
        <v>12504</v>
      </c>
      <c r="Y40" s="42">
        <f>SUM(Y20+Y25+Y30+Y35)</f>
        <v>0</v>
      </c>
      <c r="Z40" s="12"/>
    </row>
    <row r="41" spans="1:26" ht="13.5" customHeight="1">
      <c r="A41" s="5"/>
      <c r="B41" s="106" t="s">
        <v>148</v>
      </c>
      <c r="C41" s="106"/>
      <c r="D41" s="106"/>
      <c r="E41" s="106"/>
      <c r="F41" s="106"/>
      <c r="G41" s="106"/>
      <c r="H41" s="106"/>
      <c r="I41" s="106"/>
      <c r="J41" s="106"/>
      <c r="K41" s="41" t="s">
        <v>34</v>
      </c>
      <c r="L41" s="42">
        <f>SUM(L21+L26+L31+L36)</f>
        <v>82673</v>
      </c>
      <c r="M41" s="42">
        <f aca="true" t="shared" si="1" ref="M41:T41">SUM(M21+M26+M31+M36)</f>
        <v>91449</v>
      </c>
      <c r="N41" s="42">
        <f t="shared" si="1"/>
        <v>33393</v>
      </c>
      <c r="O41" s="42">
        <f t="shared" si="1"/>
        <v>16220</v>
      </c>
      <c r="P41" s="42">
        <f t="shared" si="1"/>
        <v>80471</v>
      </c>
      <c r="Q41" s="42">
        <f t="shared" si="1"/>
        <v>64832</v>
      </c>
      <c r="R41" s="42">
        <f t="shared" si="1"/>
        <v>95921</v>
      </c>
      <c r="S41" s="42">
        <f t="shared" si="1"/>
        <v>23363</v>
      </c>
      <c r="T41" s="42">
        <f t="shared" si="1"/>
        <v>74167</v>
      </c>
      <c r="U41" s="42">
        <f>SUM(U21+U26+U31+U36)</f>
        <v>24439</v>
      </c>
      <c r="V41" s="42">
        <f>SUM(V21+V26+V31+V36)</f>
        <v>21678</v>
      </c>
      <c r="W41" s="42">
        <f>SUM(W21+W26+W31+W36)</f>
        <v>11554</v>
      </c>
      <c r="X41" s="42">
        <f>SUM(X21+X26+X31+X36)</f>
        <v>189564</v>
      </c>
      <c r="Y41" s="42">
        <f>SUM(Y21+Y26+Y31+Y36)</f>
        <v>0</v>
      </c>
      <c r="Z41" s="12"/>
    </row>
    <row r="42" spans="1:26" ht="12.75">
      <c r="A42" s="5"/>
      <c r="B42" s="106" t="s">
        <v>149</v>
      </c>
      <c r="C42" s="106"/>
      <c r="D42" s="106"/>
      <c r="E42" s="106"/>
      <c r="F42" s="106"/>
      <c r="G42" s="106"/>
      <c r="H42" s="106"/>
      <c r="I42" s="106"/>
      <c r="J42" s="106"/>
      <c r="K42" s="41" t="s">
        <v>35</v>
      </c>
      <c r="L42" s="42">
        <f>SUM(L22+L27+L32+L37)</f>
        <v>8334</v>
      </c>
      <c r="M42" s="42">
        <f aca="true" t="shared" si="2" ref="M42:T42">SUM(M22+M27+M32+M37)</f>
        <v>9543</v>
      </c>
      <c r="N42" s="42">
        <f t="shared" si="2"/>
        <v>2901</v>
      </c>
      <c r="O42" s="42">
        <f t="shared" si="2"/>
        <v>1551</v>
      </c>
      <c r="P42" s="42">
        <f t="shared" si="2"/>
        <v>7165</v>
      </c>
      <c r="Q42" s="42">
        <f t="shared" si="2"/>
        <v>5598</v>
      </c>
      <c r="R42" s="42">
        <f t="shared" si="2"/>
        <v>8816</v>
      </c>
      <c r="S42" s="42">
        <f t="shared" si="2"/>
        <v>1837</v>
      </c>
      <c r="T42" s="42">
        <f t="shared" si="2"/>
        <v>6756</v>
      </c>
      <c r="U42" s="42">
        <f>SUM(U22+U27+U32+U37)</f>
        <v>1945</v>
      </c>
      <c r="V42" s="42">
        <f>SUM(V22+V27+V32+V37)</f>
        <v>3314</v>
      </c>
      <c r="W42" s="42">
        <f>SUM(W22+W27+W32+W37)</f>
        <v>2779</v>
      </c>
      <c r="X42" s="42">
        <f>SUM(X22+X27+X32+X37)</f>
        <v>21675</v>
      </c>
      <c r="Y42" s="42">
        <f>SUM(Y22+Y27+Y32+Y37)</f>
        <v>0</v>
      </c>
      <c r="Z42" s="12"/>
    </row>
    <row r="43" spans="21:26" ht="12.75">
      <c r="U43" s="12"/>
      <c r="V43" s="12"/>
      <c r="W43" s="12"/>
      <c r="X43" s="12"/>
      <c r="Y43" s="12"/>
      <c r="Z43" s="12"/>
    </row>
    <row r="44" spans="1:26" ht="12.75" customHeight="1">
      <c r="A44" s="5"/>
      <c r="B44" s="16"/>
      <c r="C44" s="12"/>
      <c r="D44" s="12"/>
      <c r="E44" s="12"/>
      <c r="F44" s="12"/>
      <c r="G44" s="12"/>
      <c r="H44" s="12"/>
      <c r="I44" s="12"/>
      <c r="J44" s="12"/>
      <c r="K44" s="12"/>
      <c r="L44" s="14"/>
      <c r="M44" s="14"/>
      <c r="N44" s="14"/>
      <c r="O44" s="14"/>
      <c r="P44" s="14"/>
      <c r="Q44" s="14"/>
      <c r="R44" s="14"/>
      <c r="S44" s="14"/>
      <c r="T44" s="14"/>
      <c r="U44" s="32"/>
      <c r="V44" s="14"/>
      <c r="W44" s="14"/>
      <c r="X44" s="14"/>
      <c r="Y44" s="14"/>
      <c r="Z44" s="5"/>
    </row>
    <row r="45" spans="1:25" ht="12.75" customHeight="1">
      <c r="A45" s="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4"/>
      <c r="M45" s="14"/>
      <c r="N45" s="14"/>
      <c r="O45" s="14"/>
      <c r="P45" s="14"/>
      <c r="Q45" s="14"/>
      <c r="R45" s="14"/>
      <c r="S45" s="14"/>
      <c r="T45" s="14"/>
      <c r="U45" s="33"/>
      <c r="V45" s="15"/>
      <c r="W45" s="15"/>
      <c r="X45" s="15"/>
      <c r="Y45" s="15"/>
    </row>
    <row r="46" spans="1:25" ht="12.75" customHeight="1">
      <c r="A46" s="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14"/>
      <c r="N46" s="14"/>
      <c r="O46" s="14"/>
      <c r="P46" s="14"/>
      <c r="Q46" s="14"/>
      <c r="R46" s="14"/>
      <c r="S46" s="14"/>
      <c r="T46" s="14"/>
      <c r="U46" s="15"/>
      <c r="V46" s="15"/>
      <c r="W46" s="15"/>
      <c r="X46" s="15"/>
      <c r="Y46" s="15"/>
    </row>
    <row r="47" spans="1:25" ht="12.7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15"/>
      <c r="V47" s="15"/>
      <c r="W47" s="15"/>
      <c r="X47" s="15"/>
      <c r="Y47" s="15"/>
    </row>
    <row r="48" spans="1:25" ht="12.75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15"/>
      <c r="V48" s="15"/>
      <c r="W48" s="15"/>
      <c r="X48" s="15"/>
      <c r="Y48" s="15"/>
    </row>
    <row r="49" spans="1:25" ht="12.75">
      <c r="A49" s="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5"/>
      <c r="V49" s="15"/>
      <c r="W49" s="15"/>
      <c r="X49" s="15"/>
      <c r="Y49" s="15"/>
    </row>
    <row r="50" spans="1:25" ht="12.7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5"/>
      <c r="W50" s="15"/>
      <c r="X50" s="15"/>
      <c r="Y50" s="15"/>
    </row>
    <row r="51" spans="1:25" ht="12.7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4"/>
      <c r="R51" s="14"/>
      <c r="S51" s="14"/>
      <c r="T51" s="14"/>
      <c r="U51" s="15"/>
      <c r="V51" s="15"/>
      <c r="W51" s="15"/>
      <c r="X51" s="15"/>
      <c r="Y51" s="15"/>
    </row>
    <row r="52" spans="1:25" ht="12.75">
      <c r="A52" s="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5"/>
      <c r="V52" s="15"/>
      <c r="W52" s="15"/>
      <c r="X52" s="15"/>
      <c r="Y52" s="15"/>
    </row>
    <row r="53" spans="1:25" ht="12.75">
      <c r="A53" s="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5"/>
      <c r="W53" s="15"/>
      <c r="X53" s="15"/>
      <c r="Y53" s="15"/>
    </row>
    <row r="54" spans="1:25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4"/>
      <c r="R54" s="14"/>
      <c r="S54" s="14"/>
      <c r="T54" s="14"/>
      <c r="U54" s="15"/>
      <c r="V54" s="15"/>
      <c r="W54" s="15"/>
      <c r="X54" s="15"/>
      <c r="Y54" s="15"/>
    </row>
    <row r="55" spans="1:25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4"/>
      <c r="N55" s="14"/>
      <c r="O55" s="14"/>
      <c r="P55" s="14"/>
      <c r="Q55" s="14"/>
      <c r="R55" s="14"/>
      <c r="S55" s="14"/>
      <c r="T55" s="14"/>
      <c r="U55" s="15"/>
      <c r="V55" s="15"/>
      <c r="W55" s="15"/>
      <c r="X55" s="15"/>
      <c r="Y55" s="15"/>
    </row>
    <row r="56" spans="1:25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5"/>
      <c r="W56" s="15"/>
      <c r="X56" s="15"/>
      <c r="Y56" s="15"/>
    </row>
    <row r="57" spans="1:25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4"/>
      <c r="M57" s="14"/>
      <c r="N57" s="14"/>
      <c r="O57" s="14"/>
      <c r="P57" s="14"/>
      <c r="Q57" s="14"/>
      <c r="R57" s="14"/>
      <c r="S57" s="14"/>
      <c r="T57" s="14"/>
      <c r="U57" s="15"/>
      <c r="V57" s="15"/>
      <c r="W57" s="15"/>
      <c r="X57" s="15"/>
      <c r="Y57" s="15"/>
    </row>
    <row r="58" spans="1:25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/>
      <c r="M58" s="14"/>
      <c r="N58" s="14"/>
      <c r="O58" s="14"/>
      <c r="P58" s="14"/>
      <c r="Q58" s="14"/>
      <c r="R58" s="14"/>
      <c r="S58" s="14"/>
      <c r="T58" s="14"/>
      <c r="U58" s="15"/>
      <c r="V58" s="15"/>
      <c r="W58" s="15"/>
      <c r="X58" s="15"/>
      <c r="Y58" s="15"/>
    </row>
    <row r="59" spans="1:25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5"/>
      <c r="W59" s="15"/>
      <c r="X59" s="15"/>
      <c r="Y59" s="15"/>
    </row>
    <row r="60" spans="1:25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4"/>
      <c r="M60" s="14"/>
      <c r="N60" s="14"/>
      <c r="O60" s="14"/>
      <c r="P60" s="14"/>
      <c r="Q60" s="14"/>
      <c r="R60" s="14"/>
      <c r="S60" s="14"/>
      <c r="T60" s="14"/>
      <c r="U60" s="15"/>
      <c r="V60" s="15"/>
      <c r="W60" s="15"/>
      <c r="X60" s="15"/>
      <c r="Y60" s="15"/>
    </row>
    <row r="61" spans="1:25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4"/>
      <c r="M61" s="14"/>
      <c r="N61" s="14"/>
      <c r="O61" s="14"/>
      <c r="P61" s="14"/>
      <c r="Q61" s="14"/>
      <c r="R61" s="14"/>
      <c r="S61" s="14"/>
      <c r="T61" s="14"/>
      <c r="U61" s="15"/>
      <c r="V61" s="15"/>
      <c r="W61" s="15"/>
      <c r="X61" s="15"/>
      <c r="Y61" s="15"/>
    </row>
    <row r="62" spans="1:25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4"/>
      <c r="M62" s="14"/>
      <c r="N62" s="14"/>
      <c r="O62" s="14"/>
      <c r="P62" s="14"/>
      <c r="Q62" s="14"/>
      <c r="R62" s="14"/>
      <c r="S62" s="14"/>
      <c r="T62" s="14"/>
      <c r="U62" s="15"/>
      <c r="V62" s="15"/>
      <c r="W62" s="15"/>
      <c r="X62" s="15"/>
      <c r="Y62" s="15"/>
    </row>
    <row r="63" spans="1:25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4"/>
      <c r="M63" s="14"/>
      <c r="N63" s="14"/>
      <c r="O63" s="14"/>
      <c r="P63" s="14"/>
      <c r="Q63" s="14"/>
      <c r="R63" s="14"/>
      <c r="S63" s="14"/>
      <c r="T63" s="14"/>
      <c r="U63" s="15"/>
      <c r="V63" s="15"/>
      <c r="W63" s="15"/>
      <c r="X63" s="15"/>
      <c r="Y63" s="15"/>
    </row>
    <row r="64" spans="1:20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.75">
      <c r="A122" s="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>
      <c r="A123" s="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>
      <c r="A124" s="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>
      <c r="A125" s="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>
      <c r="A130" s="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.75">
      <c r="A131" s="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.75">
      <c r="A133" s="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.75">
      <c r="A137" s="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.75">
      <c r="A138" s="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2.75">
      <c r="A139" s="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.75">
      <c r="A140" s="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.75">
      <c r="A141" s="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.75">
      <c r="A142" s="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.75">
      <c r="A145" s="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2.75">
      <c r="A147" s="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.75">
      <c r="A148" s="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.75">
      <c r="A149" s="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.75">
      <c r="A150" s="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2.75">
      <c r="A151" s="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2.75">
      <c r="A152" s="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2.75">
      <c r="A156" s="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2.75">
      <c r="A159" s="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2.75">
      <c r="A160" s="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2.75">
      <c r="A162" s="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2.75">
      <c r="A163" s="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>
      <c r="A168" s="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>
      <c r="A170" s="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>
      <c r="A171" s="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>
      <c r="A172" s="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>
      <c r="A173" s="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>
      <c r="A174" s="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2.75">
      <c r="A175" s="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>
      <c r="A176" s="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>
      <c r="A177" s="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2.75">
      <c r="A178" s="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>
      <c r="A179" s="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2.75">
      <c r="A180" s="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>
      <c r="A181" s="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2.75">
      <c r="A183" s="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2.75">
      <c r="A184" s="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2.75">
      <c r="A185" s="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2.75">
      <c r="A186" s="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2.75">
      <c r="A187" s="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2.7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2.75">
      <c r="A189" s="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2.75">
      <c r="A190" s="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2.7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2.7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2.7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2.7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2.75">
      <c r="A196" s="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2.7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2.7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2.7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2.75">
      <c r="A200" s="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2.75">
      <c r="A201" s="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2.75">
      <c r="A202" s="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2.75">
      <c r="A203" s="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2.75">
      <c r="A204" s="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2.75">
      <c r="A205" s="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2.75">
      <c r="A206" s="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2.75">
      <c r="A207" s="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2.75">
      <c r="A208" s="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5"/>
      <c r="M208" s="5"/>
      <c r="N208" s="5"/>
      <c r="O208" s="5"/>
      <c r="P208" s="5"/>
      <c r="Q208" s="5"/>
      <c r="R208" s="5"/>
      <c r="S208" s="5"/>
      <c r="T208" s="5"/>
    </row>
    <row r="209" spans="2:11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</sheetData>
  <mergeCells count="27">
    <mergeCell ref="B17:K17"/>
    <mergeCell ref="A1:P1"/>
    <mergeCell ref="A2:P2"/>
    <mergeCell ref="A3:P3"/>
    <mergeCell ref="A4:P4"/>
    <mergeCell ref="A6:E6"/>
    <mergeCell ref="J11:L11"/>
    <mergeCell ref="B26:J26"/>
    <mergeCell ref="B27:J27"/>
    <mergeCell ref="B19:J19"/>
    <mergeCell ref="B20:J20"/>
    <mergeCell ref="B21:J21"/>
    <mergeCell ref="B22:J22"/>
    <mergeCell ref="B24:J24"/>
    <mergeCell ref="B25:J25"/>
    <mergeCell ref="B40:J40"/>
    <mergeCell ref="B41:J41"/>
    <mergeCell ref="B42:J42"/>
    <mergeCell ref="B34:J34"/>
    <mergeCell ref="B35:J35"/>
    <mergeCell ref="B36:J36"/>
    <mergeCell ref="B37:J37"/>
    <mergeCell ref="B39:J39"/>
    <mergeCell ref="B29:J29"/>
    <mergeCell ref="B30:J30"/>
    <mergeCell ref="B31:J31"/>
    <mergeCell ref="B32:J32"/>
  </mergeCell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Y273"/>
  <sheetViews>
    <sheetView workbookViewId="0" topLeftCell="B5">
      <selection activeCell="Y44" sqref="Y44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5.57421875" style="0" customWidth="1"/>
    <col min="15" max="15" width="14.421875" style="0" customWidth="1"/>
    <col min="16" max="19" width="12.00390625" style="0" customWidth="1"/>
    <col min="20" max="20" width="15.57421875" style="0" customWidth="1"/>
    <col min="21" max="25" width="12.00390625" style="0" customWidth="1"/>
    <col min="26" max="16384" width="2.7109375" style="0" customWidth="1"/>
  </cols>
  <sheetData>
    <row r="1" spans="1:16" s="3" customFormat="1" ht="12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3" customFormat="1" ht="12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3" customFormat="1" ht="12.75" customHeight="1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3" customFormat="1" ht="12.7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="3" customFormat="1" ht="12"/>
    <row r="6" spans="1:20" s="3" customFormat="1" ht="12.75" customHeight="1">
      <c r="A6" s="112" t="s">
        <v>4</v>
      </c>
      <c r="B6" s="113"/>
      <c r="C6" s="113"/>
      <c r="D6" s="113"/>
      <c r="E6" s="114"/>
      <c r="F6" s="18"/>
      <c r="G6" s="19"/>
      <c r="H6" s="19"/>
      <c r="I6" s="20"/>
      <c r="J6" s="58" t="s">
        <v>224</v>
      </c>
      <c r="K6" s="21"/>
      <c r="L6" s="21"/>
      <c r="M6" s="20"/>
      <c r="N6" s="20"/>
      <c r="O6" s="20"/>
      <c r="P6" s="20"/>
      <c r="Q6" s="20"/>
      <c r="R6" s="20"/>
      <c r="S6" s="20"/>
      <c r="T6" s="20"/>
    </row>
    <row r="7" spans="1:20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s="3" customFormat="1" ht="12">
      <c r="A8" s="20" t="s">
        <v>73</v>
      </c>
      <c r="B8" s="59" t="s">
        <v>5</v>
      </c>
      <c r="C8" s="60"/>
      <c r="D8" s="60"/>
      <c r="E8" s="60"/>
      <c r="F8" s="60"/>
      <c r="G8" s="60"/>
      <c r="H8" s="60"/>
      <c r="I8" s="60"/>
      <c r="J8" s="60" t="s">
        <v>150</v>
      </c>
      <c r="K8" s="60"/>
      <c r="L8" s="60"/>
      <c r="M8" s="60"/>
      <c r="N8" s="60"/>
      <c r="O8" s="60"/>
      <c r="P8" s="60"/>
      <c r="Q8" s="61"/>
      <c r="R8" s="20"/>
      <c r="S8" s="20"/>
      <c r="T8" s="20"/>
    </row>
    <row r="9" spans="1:20" s="23" customFormat="1" ht="12">
      <c r="A9" s="22"/>
      <c r="B9" s="62" t="s">
        <v>124</v>
      </c>
      <c r="C9" s="63"/>
      <c r="D9" s="63"/>
      <c r="E9" s="63"/>
      <c r="F9" s="63"/>
      <c r="G9" s="63"/>
      <c r="H9" s="63"/>
      <c r="I9" s="63"/>
      <c r="J9" s="63" t="s">
        <v>136</v>
      </c>
      <c r="K9" s="63"/>
      <c r="L9" s="63"/>
      <c r="M9" s="63"/>
      <c r="N9" s="63"/>
      <c r="O9" s="63"/>
      <c r="P9" s="63"/>
      <c r="Q9" s="64"/>
      <c r="R9" s="22"/>
      <c r="S9" s="22"/>
      <c r="T9" s="22"/>
    </row>
    <row r="10" spans="1:20" s="3" customFormat="1" ht="12">
      <c r="A10" s="20"/>
      <c r="B10" s="65" t="s">
        <v>6</v>
      </c>
      <c r="C10" s="66"/>
      <c r="D10" s="66"/>
      <c r="E10" s="66"/>
      <c r="F10" s="66"/>
      <c r="G10" s="66"/>
      <c r="H10" s="66"/>
      <c r="I10" s="66"/>
      <c r="J10" s="66" t="s">
        <v>223</v>
      </c>
      <c r="K10" s="66"/>
      <c r="L10" s="66"/>
      <c r="M10" s="66"/>
      <c r="N10" s="66"/>
      <c r="O10" s="66"/>
      <c r="P10" s="66"/>
      <c r="Q10" s="67"/>
      <c r="R10" s="20"/>
      <c r="S10" s="20"/>
      <c r="T10" s="20"/>
    </row>
    <row r="11" spans="1:20" s="3" customFormat="1" ht="12">
      <c r="A11" s="20"/>
      <c r="B11" s="65" t="s">
        <v>126</v>
      </c>
      <c r="C11" s="66"/>
      <c r="D11" s="66"/>
      <c r="E11" s="66"/>
      <c r="F11" s="66"/>
      <c r="G11" s="66"/>
      <c r="H11" s="66"/>
      <c r="I11" s="66"/>
      <c r="J11" s="101" t="s">
        <v>127</v>
      </c>
      <c r="K11" s="102"/>
      <c r="L11" s="102"/>
      <c r="M11" s="66"/>
      <c r="N11" s="66"/>
      <c r="O11" s="66"/>
      <c r="P11" s="66"/>
      <c r="Q11" s="67"/>
      <c r="R11" s="20"/>
      <c r="S11" s="20"/>
      <c r="T11" s="20"/>
    </row>
    <row r="12" spans="1:20" s="3" customFormat="1" ht="12">
      <c r="A12" s="20"/>
      <c r="B12" s="65" t="s">
        <v>7</v>
      </c>
      <c r="C12" s="66"/>
      <c r="D12" s="66"/>
      <c r="E12" s="66"/>
      <c r="F12" s="66"/>
      <c r="G12" s="66"/>
      <c r="H12" s="66"/>
      <c r="I12" s="66"/>
      <c r="J12" s="66" t="s">
        <v>151</v>
      </c>
      <c r="K12" s="66"/>
      <c r="L12" s="66"/>
      <c r="M12" s="66"/>
      <c r="N12" s="66"/>
      <c r="O12" s="66"/>
      <c r="P12" s="66"/>
      <c r="Q12" s="67"/>
      <c r="R12" s="20"/>
      <c r="S12" s="20"/>
      <c r="T12" s="20"/>
    </row>
    <row r="13" spans="1:20" s="3" customFormat="1" ht="12">
      <c r="A13" s="20"/>
      <c r="B13" s="68" t="s">
        <v>8</v>
      </c>
      <c r="C13" s="69"/>
      <c r="D13" s="69"/>
      <c r="E13" s="69"/>
      <c r="F13" s="69"/>
      <c r="G13" s="69"/>
      <c r="H13" s="69"/>
      <c r="I13" s="69"/>
      <c r="J13" s="69" t="s">
        <v>129</v>
      </c>
      <c r="K13" s="69"/>
      <c r="L13" s="69"/>
      <c r="M13" s="69"/>
      <c r="N13" s="69"/>
      <c r="O13" s="69"/>
      <c r="P13" s="69"/>
      <c r="Q13" s="70"/>
      <c r="R13" s="20"/>
      <c r="S13" s="20"/>
      <c r="T13" s="20"/>
    </row>
    <row r="14" spans="1:2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4"/>
    </row>
    <row r="15" spans="1:2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5" ht="41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6" t="s">
        <v>194</v>
      </c>
      <c r="M16" s="56" t="s">
        <v>195</v>
      </c>
      <c r="N16" s="56" t="s">
        <v>196</v>
      </c>
      <c r="O16" s="56" t="s">
        <v>197</v>
      </c>
      <c r="P16" s="56" t="s">
        <v>198</v>
      </c>
      <c r="Q16" s="56" t="s">
        <v>199</v>
      </c>
      <c r="R16" s="56" t="s">
        <v>200</v>
      </c>
      <c r="S16" s="56" t="s">
        <v>201</v>
      </c>
      <c r="T16" s="56" t="s">
        <v>202</v>
      </c>
      <c r="U16" s="56" t="s">
        <v>203</v>
      </c>
      <c r="V16" s="56" t="s">
        <v>204</v>
      </c>
      <c r="W16" s="56" t="s">
        <v>205</v>
      </c>
      <c r="X16" s="56" t="s">
        <v>206</v>
      </c>
      <c r="Y16" s="56" t="s">
        <v>207</v>
      </c>
    </row>
    <row r="17" spans="2:25" ht="12.75" customHeight="1">
      <c r="B17" s="108" t="s">
        <v>9</v>
      </c>
      <c r="C17" s="109"/>
      <c r="D17" s="109"/>
      <c r="E17" s="109"/>
      <c r="F17" s="109"/>
      <c r="G17" s="109"/>
      <c r="H17" s="109"/>
      <c r="I17" s="109"/>
      <c r="J17" s="109"/>
      <c r="K17" s="110"/>
      <c r="L17" s="57" t="s">
        <v>208</v>
      </c>
      <c r="M17" s="57" t="s">
        <v>209</v>
      </c>
      <c r="N17" s="57" t="s">
        <v>210</v>
      </c>
      <c r="O17" s="57" t="s">
        <v>211</v>
      </c>
      <c r="P17" s="57" t="s">
        <v>212</v>
      </c>
      <c r="Q17" s="57" t="s">
        <v>213</v>
      </c>
      <c r="R17" s="57" t="s">
        <v>214</v>
      </c>
      <c r="S17" s="57" t="s">
        <v>215</v>
      </c>
      <c r="T17" s="57" t="s">
        <v>216</v>
      </c>
      <c r="U17" s="57" t="s">
        <v>217</v>
      </c>
      <c r="V17" s="57" t="s">
        <v>218</v>
      </c>
      <c r="W17" s="57" t="s">
        <v>219</v>
      </c>
      <c r="X17" s="57" t="s">
        <v>220</v>
      </c>
      <c r="Y17" s="57" t="s">
        <v>221</v>
      </c>
    </row>
    <row r="18" spans="1:25" ht="12.75" customHeight="1">
      <c r="A18" s="5"/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29"/>
      <c r="U18" s="31"/>
      <c r="V18" s="31"/>
      <c r="W18" s="31"/>
      <c r="X18" s="31"/>
      <c r="Y18" s="31"/>
    </row>
    <row r="19" spans="1:25" ht="12.75" customHeight="1">
      <c r="A19" s="5"/>
      <c r="B19" s="103" t="s">
        <v>152</v>
      </c>
      <c r="C19" s="103"/>
      <c r="D19" s="103"/>
      <c r="E19" s="103"/>
      <c r="F19" s="103"/>
      <c r="G19" s="103"/>
      <c r="H19" s="103"/>
      <c r="I19" s="103"/>
      <c r="J19" s="104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/>
    </row>
    <row r="20" spans="1:25" s="7" customFormat="1" ht="12.75">
      <c r="A20" s="6"/>
      <c r="B20" s="105" t="s">
        <v>139</v>
      </c>
      <c r="C20" s="105"/>
      <c r="D20" s="105"/>
      <c r="E20" s="105"/>
      <c r="F20" s="105"/>
      <c r="G20" s="105"/>
      <c r="H20" s="105"/>
      <c r="I20" s="105"/>
      <c r="J20" s="105"/>
      <c r="K20" s="41" t="s">
        <v>153</v>
      </c>
      <c r="L20" s="42">
        <v>85</v>
      </c>
      <c r="M20" s="42">
        <v>166</v>
      </c>
      <c r="N20" s="42">
        <v>28</v>
      </c>
      <c r="O20" s="42">
        <v>13</v>
      </c>
      <c r="P20" s="42">
        <v>197</v>
      </c>
      <c r="Q20" s="42">
        <v>73</v>
      </c>
      <c r="R20" s="42">
        <v>142</v>
      </c>
      <c r="S20" s="42">
        <v>13</v>
      </c>
      <c r="T20" s="126">
        <v>107</v>
      </c>
      <c r="U20" s="126">
        <v>22</v>
      </c>
      <c r="V20" s="126">
        <v>22</v>
      </c>
      <c r="W20" s="126">
        <v>11</v>
      </c>
      <c r="X20" s="126">
        <v>408</v>
      </c>
      <c r="Y20" s="42">
        <f>SUM(L20:X20)</f>
        <v>1287</v>
      </c>
    </row>
    <row r="21" spans="1:25" s="7" customFormat="1" ht="12.75">
      <c r="A21" s="6"/>
      <c r="B21" s="105" t="s">
        <v>154</v>
      </c>
      <c r="C21" s="105"/>
      <c r="D21" s="105"/>
      <c r="E21" s="105"/>
      <c r="F21" s="105"/>
      <c r="G21" s="105"/>
      <c r="H21" s="105"/>
      <c r="I21" s="105"/>
      <c r="J21" s="105"/>
      <c r="K21" s="41" t="s">
        <v>155</v>
      </c>
      <c r="L21" s="42">
        <v>321</v>
      </c>
      <c r="M21" s="42">
        <v>779</v>
      </c>
      <c r="N21" s="42">
        <v>90</v>
      </c>
      <c r="O21" s="42">
        <v>65</v>
      </c>
      <c r="P21" s="42">
        <v>1009</v>
      </c>
      <c r="Q21" s="42">
        <v>575</v>
      </c>
      <c r="R21" s="42">
        <v>1358</v>
      </c>
      <c r="S21" s="42">
        <v>84</v>
      </c>
      <c r="T21" s="126">
        <v>559</v>
      </c>
      <c r="U21" s="126">
        <v>108</v>
      </c>
      <c r="V21" s="126">
        <v>172</v>
      </c>
      <c r="W21" s="126">
        <v>37</v>
      </c>
      <c r="X21" s="126">
        <v>3798</v>
      </c>
      <c r="Y21" s="42">
        <f>SUM(L21:X21)</f>
        <v>8955</v>
      </c>
    </row>
    <row r="22" spans="1:25" s="7" customFormat="1" ht="12.75">
      <c r="A22" s="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45"/>
      <c r="S22" s="45"/>
      <c r="T22" s="123"/>
      <c r="U22" s="123"/>
      <c r="V22" s="123"/>
      <c r="W22" s="123"/>
      <c r="X22" s="123"/>
      <c r="Y22" s="46"/>
    </row>
    <row r="23" spans="1:25" s="7" customFormat="1" ht="12.75">
      <c r="A23" s="6"/>
      <c r="B23" s="103" t="s">
        <v>156</v>
      </c>
      <c r="C23" s="103"/>
      <c r="D23" s="103"/>
      <c r="E23" s="103"/>
      <c r="F23" s="103"/>
      <c r="G23" s="103"/>
      <c r="H23" s="103"/>
      <c r="I23" s="103"/>
      <c r="J23" s="104"/>
      <c r="K23" s="38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8"/>
    </row>
    <row r="24" spans="1:25" s="7" customFormat="1" ht="12.75">
      <c r="A24" s="6"/>
      <c r="B24" s="105" t="s">
        <v>139</v>
      </c>
      <c r="C24" s="105"/>
      <c r="D24" s="105"/>
      <c r="E24" s="105"/>
      <c r="F24" s="105"/>
      <c r="G24" s="105"/>
      <c r="H24" s="105"/>
      <c r="I24" s="105"/>
      <c r="J24" s="105"/>
      <c r="K24" s="41" t="s">
        <v>157</v>
      </c>
      <c r="L24" s="42">
        <v>854</v>
      </c>
      <c r="M24" s="42">
        <v>1159</v>
      </c>
      <c r="N24" s="42">
        <v>422</v>
      </c>
      <c r="O24" s="42">
        <v>150</v>
      </c>
      <c r="P24" s="42">
        <v>1284</v>
      </c>
      <c r="Q24" s="42">
        <v>744</v>
      </c>
      <c r="R24" s="42">
        <v>1390</v>
      </c>
      <c r="S24" s="42">
        <v>473</v>
      </c>
      <c r="T24" s="126">
        <v>940</v>
      </c>
      <c r="U24" s="126">
        <v>427</v>
      </c>
      <c r="V24" s="126">
        <v>157</v>
      </c>
      <c r="W24" s="126">
        <v>278</v>
      </c>
      <c r="X24" s="126">
        <v>2017</v>
      </c>
      <c r="Y24" s="42">
        <f>SUM(L24:X24)</f>
        <v>10295</v>
      </c>
    </row>
    <row r="25" spans="1:25" s="7" customFormat="1" ht="14.25" customHeight="1">
      <c r="A25" s="6"/>
      <c r="B25" s="105" t="s">
        <v>154</v>
      </c>
      <c r="C25" s="105"/>
      <c r="D25" s="105"/>
      <c r="E25" s="105"/>
      <c r="F25" s="105"/>
      <c r="G25" s="105"/>
      <c r="H25" s="105"/>
      <c r="I25" s="105"/>
      <c r="J25" s="105"/>
      <c r="K25" s="41" t="s">
        <v>158</v>
      </c>
      <c r="L25" s="42">
        <v>1962</v>
      </c>
      <c r="M25" s="42">
        <v>2608</v>
      </c>
      <c r="N25" s="42">
        <v>1172</v>
      </c>
      <c r="O25" s="42">
        <v>340</v>
      </c>
      <c r="P25" s="42">
        <v>3554</v>
      </c>
      <c r="Q25" s="42">
        <v>1998</v>
      </c>
      <c r="R25" s="42">
        <v>3454</v>
      </c>
      <c r="S25" s="42">
        <v>1519</v>
      </c>
      <c r="T25" s="126">
        <v>2799</v>
      </c>
      <c r="U25" s="126">
        <v>1612</v>
      </c>
      <c r="V25" s="126">
        <v>539</v>
      </c>
      <c r="W25" s="126">
        <v>528</v>
      </c>
      <c r="X25" s="126">
        <v>5179</v>
      </c>
      <c r="Y25" s="42">
        <f>SUM(L25:X25)</f>
        <v>27264</v>
      </c>
    </row>
    <row r="26" spans="1:25" ht="12.75">
      <c r="A26" s="5"/>
      <c r="B26" s="43"/>
      <c r="C26" s="49"/>
      <c r="D26" s="49"/>
      <c r="E26" s="49"/>
      <c r="F26" s="49"/>
      <c r="G26" s="49"/>
      <c r="H26" s="49"/>
      <c r="I26" s="49"/>
      <c r="J26" s="49"/>
      <c r="K26" s="49"/>
      <c r="L26" s="45"/>
      <c r="M26" s="45"/>
      <c r="N26" s="45"/>
      <c r="O26" s="45"/>
      <c r="P26" s="45"/>
      <c r="Q26" s="45"/>
      <c r="R26" s="45"/>
      <c r="S26" s="45"/>
      <c r="T26" s="123"/>
      <c r="U26" s="123"/>
      <c r="V26" s="123"/>
      <c r="W26" s="123"/>
      <c r="X26" s="123"/>
      <c r="Y26" s="46"/>
    </row>
    <row r="27" spans="1:25" ht="12.75">
      <c r="A27" s="5"/>
      <c r="B27" s="103" t="s">
        <v>159</v>
      </c>
      <c r="C27" s="103"/>
      <c r="D27" s="103"/>
      <c r="E27" s="103"/>
      <c r="F27" s="103"/>
      <c r="G27" s="103"/>
      <c r="H27" s="103"/>
      <c r="I27" s="103"/>
      <c r="J27" s="104"/>
      <c r="K27" s="38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8"/>
    </row>
    <row r="28" spans="1:25" ht="12.75">
      <c r="A28" s="5"/>
      <c r="B28" s="105" t="s">
        <v>139</v>
      </c>
      <c r="C28" s="105"/>
      <c r="D28" s="105"/>
      <c r="E28" s="105"/>
      <c r="F28" s="105"/>
      <c r="G28" s="105"/>
      <c r="H28" s="105"/>
      <c r="I28" s="105"/>
      <c r="J28" s="105"/>
      <c r="K28" s="41" t="s">
        <v>160</v>
      </c>
      <c r="L28" s="42">
        <v>38</v>
      </c>
      <c r="M28" s="42">
        <v>24</v>
      </c>
      <c r="N28" s="42">
        <v>2</v>
      </c>
      <c r="O28" s="42">
        <v>2</v>
      </c>
      <c r="P28" s="42">
        <v>12</v>
      </c>
      <c r="Q28" s="42">
        <v>18</v>
      </c>
      <c r="R28" s="42">
        <v>12</v>
      </c>
      <c r="S28" s="42">
        <v>3</v>
      </c>
      <c r="T28" s="126">
        <v>13</v>
      </c>
      <c r="U28" s="126">
        <v>5</v>
      </c>
      <c r="V28" s="126">
        <v>2</v>
      </c>
      <c r="W28" s="126">
        <v>24</v>
      </c>
      <c r="X28" s="126">
        <v>19</v>
      </c>
      <c r="Y28" s="42">
        <f>SUM(L28:X28)</f>
        <v>174</v>
      </c>
    </row>
    <row r="29" spans="1:25" ht="12.75">
      <c r="A29" s="5"/>
      <c r="B29" s="105" t="s">
        <v>154</v>
      </c>
      <c r="C29" s="105"/>
      <c r="D29" s="105"/>
      <c r="E29" s="105"/>
      <c r="F29" s="105"/>
      <c r="G29" s="105"/>
      <c r="H29" s="105"/>
      <c r="I29" s="105"/>
      <c r="J29" s="105"/>
      <c r="K29" s="41" t="s">
        <v>161</v>
      </c>
      <c r="L29" s="42">
        <v>82</v>
      </c>
      <c r="M29" s="42">
        <v>72</v>
      </c>
      <c r="N29" s="42">
        <v>11</v>
      </c>
      <c r="O29" s="42">
        <v>2</v>
      </c>
      <c r="P29" s="42">
        <v>24</v>
      </c>
      <c r="Q29" s="42">
        <v>33</v>
      </c>
      <c r="R29" s="42">
        <v>18</v>
      </c>
      <c r="S29" s="42">
        <v>5</v>
      </c>
      <c r="T29" s="126">
        <v>44</v>
      </c>
      <c r="U29" s="126">
        <v>25</v>
      </c>
      <c r="V29" s="126">
        <v>2</v>
      </c>
      <c r="W29" s="126">
        <v>40</v>
      </c>
      <c r="X29" s="126">
        <v>32</v>
      </c>
      <c r="Y29" s="42">
        <f>SUM(L29:X29)</f>
        <v>390</v>
      </c>
    </row>
    <row r="30" spans="1:25" ht="12.75">
      <c r="A30" s="5"/>
      <c r="B30" s="43"/>
      <c r="C30" s="49"/>
      <c r="D30" s="49"/>
      <c r="E30" s="49"/>
      <c r="F30" s="49"/>
      <c r="G30" s="49"/>
      <c r="H30" s="49"/>
      <c r="I30" s="49"/>
      <c r="J30" s="49"/>
      <c r="K30" s="49"/>
      <c r="L30" s="45"/>
      <c r="M30" s="45"/>
      <c r="N30" s="45"/>
      <c r="O30" s="45"/>
      <c r="P30" s="45"/>
      <c r="Q30" s="45"/>
      <c r="R30" s="45"/>
      <c r="S30" s="45"/>
      <c r="T30" s="123"/>
      <c r="U30" s="123"/>
      <c r="V30" s="123"/>
      <c r="W30" s="123"/>
      <c r="X30" s="123"/>
      <c r="Y30" s="46"/>
    </row>
    <row r="31" spans="1:25" ht="12.75">
      <c r="A31" s="5"/>
      <c r="B31" s="103" t="s">
        <v>162</v>
      </c>
      <c r="C31" s="103"/>
      <c r="D31" s="103"/>
      <c r="E31" s="103"/>
      <c r="F31" s="103"/>
      <c r="G31" s="103"/>
      <c r="H31" s="103"/>
      <c r="I31" s="103"/>
      <c r="J31" s="104"/>
      <c r="K31" s="38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8"/>
    </row>
    <row r="32" spans="1:25" ht="12.75">
      <c r="A32" s="5"/>
      <c r="B32" s="105" t="s">
        <v>139</v>
      </c>
      <c r="C32" s="105"/>
      <c r="D32" s="105"/>
      <c r="E32" s="105"/>
      <c r="F32" s="105"/>
      <c r="G32" s="105"/>
      <c r="H32" s="105"/>
      <c r="I32" s="105"/>
      <c r="J32" s="105"/>
      <c r="K32" s="41" t="s">
        <v>163</v>
      </c>
      <c r="L32" s="42">
        <v>21</v>
      </c>
      <c r="M32" s="42">
        <v>10</v>
      </c>
      <c r="N32" s="42">
        <v>4</v>
      </c>
      <c r="O32" s="42" t="s">
        <v>227</v>
      </c>
      <c r="P32" s="42">
        <v>9</v>
      </c>
      <c r="Q32" s="42">
        <v>0</v>
      </c>
      <c r="R32" s="42">
        <v>4</v>
      </c>
      <c r="S32" s="42">
        <v>8</v>
      </c>
      <c r="T32" s="126">
        <v>7</v>
      </c>
      <c r="U32" s="126">
        <v>3</v>
      </c>
      <c r="V32" s="126">
        <v>6</v>
      </c>
      <c r="W32" s="126">
        <v>0</v>
      </c>
      <c r="X32" s="126">
        <v>16</v>
      </c>
      <c r="Y32" s="42">
        <f>SUM(L32:X32)</f>
        <v>88</v>
      </c>
    </row>
    <row r="33" spans="1:25" ht="12.75" customHeight="1">
      <c r="A33" s="5"/>
      <c r="B33" s="105" t="s">
        <v>154</v>
      </c>
      <c r="C33" s="105"/>
      <c r="D33" s="105"/>
      <c r="E33" s="105"/>
      <c r="F33" s="105"/>
      <c r="G33" s="105"/>
      <c r="H33" s="105"/>
      <c r="I33" s="105"/>
      <c r="J33" s="105"/>
      <c r="K33" s="41" t="s">
        <v>164</v>
      </c>
      <c r="L33" s="42">
        <v>48</v>
      </c>
      <c r="M33" s="42">
        <v>25</v>
      </c>
      <c r="N33" s="42">
        <v>7</v>
      </c>
      <c r="O33" s="42" t="s">
        <v>227</v>
      </c>
      <c r="P33" s="42">
        <v>37</v>
      </c>
      <c r="Q33" s="42">
        <v>0</v>
      </c>
      <c r="R33" s="42">
        <v>18</v>
      </c>
      <c r="S33" s="42">
        <v>44</v>
      </c>
      <c r="T33" s="126">
        <v>18</v>
      </c>
      <c r="U33" s="126">
        <v>8</v>
      </c>
      <c r="V33" s="126">
        <v>24</v>
      </c>
      <c r="W33" s="126">
        <v>0</v>
      </c>
      <c r="X33" s="126">
        <v>61</v>
      </c>
      <c r="Y33" s="42">
        <f>SUM(L33:X33)</f>
        <v>290</v>
      </c>
    </row>
    <row r="34" spans="1:25" ht="12.75">
      <c r="A34" s="5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47"/>
      <c r="M34" s="47"/>
      <c r="N34" s="47"/>
      <c r="O34" s="47"/>
      <c r="P34" s="47"/>
      <c r="Q34" s="47"/>
      <c r="R34" s="47"/>
      <c r="S34" s="96"/>
      <c r="T34" s="47"/>
      <c r="U34" s="47"/>
      <c r="V34" s="47"/>
      <c r="W34" s="47"/>
      <c r="X34" s="47"/>
      <c r="Y34" s="48"/>
    </row>
    <row r="35" spans="1:25" ht="12.75">
      <c r="A35" s="5"/>
      <c r="B35" s="103" t="s">
        <v>165</v>
      </c>
      <c r="C35" s="103"/>
      <c r="D35" s="103"/>
      <c r="E35" s="103"/>
      <c r="F35" s="103"/>
      <c r="G35" s="103"/>
      <c r="H35" s="103"/>
      <c r="I35" s="103"/>
      <c r="J35" s="104"/>
      <c r="K35" s="38"/>
      <c r="L35" s="47"/>
      <c r="M35" s="47"/>
      <c r="N35" s="47"/>
      <c r="O35" s="47"/>
      <c r="P35" s="47"/>
      <c r="Q35" s="47"/>
      <c r="R35" s="47"/>
      <c r="S35" s="96"/>
      <c r="T35" s="47"/>
      <c r="U35" s="47"/>
      <c r="V35" s="47"/>
      <c r="W35" s="47"/>
      <c r="X35" s="47"/>
      <c r="Y35" s="48"/>
    </row>
    <row r="36" spans="1:25" ht="12.75">
      <c r="A36" s="5"/>
      <c r="B36" s="105" t="s">
        <v>139</v>
      </c>
      <c r="C36" s="105"/>
      <c r="D36" s="105"/>
      <c r="E36" s="105"/>
      <c r="F36" s="105"/>
      <c r="G36" s="105"/>
      <c r="H36" s="105"/>
      <c r="I36" s="105"/>
      <c r="J36" s="105"/>
      <c r="K36" s="41" t="s">
        <v>166</v>
      </c>
      <c r="L36" s="42">
        <v>9</v>
      </c>
      <c r="M36" s="42">
        <v>3</v>
      </c>
      <c r="N36" s="42">
        <v>1</v>
      </c>
      <c r="O36" s="42" t="s">
        <v>227</v>
      </c>
      <c r="P36" s="42">
        <v>7</v>
      </c>
      <c r="Q36" s="42">
        <v>1</v>
      </c>
      <c r="R36" s="42">
        <v>1</v>
      </c>
      <c r="S36" s="42">
        <v>3</v>
      </c>
      <c r="T36" s="126">
        <v>1</v>
      </c>
      <c r="U36" s="126">
        <v>3</v>
      </c>
      <c r="V36" s="126">
        <v>5</v>
      </c>
      <c r="W36" s="126">
        <v>3</v>
      </c>
      <c r="X36" s="126">
        <v>13</v>
      </c>
      <c r="Y36" s="42">
        <f>SUM(L36:X36)</f>
        <v>50</v>
      </c>
    </row>
    <row r="37" spans="1:25" ht="12.75" customHeight="1">
      <c r="A37" s="5"/>
      <c r="B37" s="105" t="s">
        <v>154</v>
      </c>
      <c r="C37" s="105"/>
      <c r="D37" s="105"/>
      <c r="E37" s="105"/>
      <c r="F37" s="105"/>
      <c r="G37" s="105"/>
      <c r="H37" s="105"/>
      <c r="I37" s="105"/>
      <c r="J37" s="105"/>
      <c r="K37" s="41" t="s">
        <v>167</v>
      </c>
      <c r="L37" s="42">
        <v>21</v>
      </c>
      <c r="M37" s="42">
        <v>6</v>
      </c>
      <c r="N37" s="42">
        <v>4</v>
      </c>
      <c r="O37" s="42" t="s">
        <v>227</v>
      </c>
      <c r="P37" s="42">
        <v>9</v>
      </c>
      <c r="Q37" s="42">
        <v>4</v>
      </c>
      <c r="R37" s="42">
        <v>2</v>
      </c>
      <c r="S37" s="42">
        <v>11</v>
      </c>
      <c r="T37" s="126">
        <v>1</v>
      </c>
      <c r="U37" s="126">
        <v>5</v>
      </c>
      <c r="V37" s="126">
        <v>6</v>
      </c>
      <c r="W37" s="126">
        <v>4</v>
      </c>
      <c r="X37" s="126">
        <v>32</v>
      </c>
      <c r="Y37" s="42">
        <f>SUM(L37:X37)</f>
        <v>105</v>
      </c>
    </row>
    <row r="38" spans="1:25" ht="12.75" customHeight="1">
      <c r="A38" s="5"/>
      <c r="B38" s="52"/>
      <c r="C38" s="97"/>
      <c r="D38" s="97"/>
      <c r="E38" s="97"/>
      <c r="F38" s="97"/>
      <c r="G38" s="97"/>
      <c r="H38" s="97"/>
      <c r="I38" s="97"/>
      <c r="J38" s="98"/>
      <c r="K38" s="52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100"/>
    </row>
    <row r="39" spans="1:25" ht="12.75">
      <c r="A39" s="5"/>
      <c r="B39" s="103" t="s">
        <v>168</v>
      </c>
      <c r="C39" s="103"/>
      <c r="D39" s="103"/>
      <c r="E39" s="103"/>
      <c r="F39" s="103"/>
      <c r="G39" s="103"/>
      <c r="H39" s="103"/>
      <c r="I39" s="103"/>
      <c r="J39" s="104"/>
      <c r="K39" s="38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12.75">
      <c r="A40" s="5"/>
      <c r="B40" s="105" t="s">
        <v>139</v>
      </c>
      <c r="C40" s="105"/>
      <c r="D40" s="105"/>
      <c r="E40" s="105"/>
      <c r="F40" s="105"/>
      <c r="G40" s="105"/>
      <c r="H40" s="105"/>
      <c r="I40" s="105"/>
      <c r="J40" s="105"/>
      <c r="K40" s="41" t="s">
        <v>169</v>
      </c>
      <c r="L40" s="42">
        <v>498</v>
      </c>
      <c r="M40" s="42">
        <v>312</v>
      </c>
      <c r="N40" s="42">
        <v>54</v>
      </c>
      <c r="O40" s="42">
        <v>85</v>
      </c>
      <c r="P40" s="42">
        <v>132</v>
      </c>
      <c r="Q40" s="42">
        <v>70</v>
      </c>
      <c r="R40" s="42">
        <v>138</v>
      </c>
      <c r="S40" s="42">
        <v>38</v>
      </c>
      <c r="T40" s="126">
        <v>85</v>
      </c>
      <c r="U40" s="126">
        <v>26</v>
      </c>
      <c r="V40" s="126">
        <v>184</v>
      </c>
      <c r="W40" s="126">
        <v>108</v>
      </c>
      <c r="X40" s="126">
        <v>175</v>
      </c>
      <c r="Y40" s="42">
        <f>SUM(L40:X40)</f>
        <v>1905</v>
      </c>
    </row>
    <row r="41" spans="1:25" ht="12.75">
      <c r="A41" s="5"/>
      <c r="B41" s="105" t="s">
        <v>154</v>
      </c>
      <c r="C41" s="105"/>
      <c r="D41" s="105"/>
      <c r="E41" s="105"/>
      <c r="F41" s="105"/>
      <c r="G41" s="105"/>
      <c r="H41" s="105"/>
      <c r="I41" s="105"/>
      <c r="J41" s="105"/>
      <c r="K41" s="41" t="s">
        <v>170</v>
      </c>
      <c r="L41" s="42">
        <v>1468</v>
      </c>
      <c r="M41" s="42">
        <v>973</v>
      </c>
      <c r="N41" s="42">
        <v>204</v>
      </c>
      <c r="O41" s="42">
        <v>281</v>
      </c>
      <c r="P41" s="42">
        <v>406</v>
      </c>
      <c r="Q41" s="42">
        <v>153</v>
      </c>
      <c r="R41" s="42">
        <v>414</v>
      </c>
      <c r="S41" s="42">
        <v>100</v>
      </c>
      <c r="T41" s="126">
        <v>223</v>
      </c>
      <c r="U41" s="126">
        <v>43</v>
      </c>
      <c r="V41" s="126">
        <v>627</v>
      </c>
      <c r="W41" s="126">
        <v>543</v>
      </c>
      <c r="X41" s="126">
        <v>548</v>
      </c>
      <c r="Y41" s="42">
        <f>SUM(L41:X41)</f>
        <v>5983</v>
      </c>
    </row>
    <row r="42" spans="1:25" ht="12.75">
      <c r="A42" s="5"/>
      <c r="B42" s="52"/>
      <c r="C42" s="97"/>
      <c r="D42" s="97"/>
      <c r="E42" s="97"/>
      <c r="F42" s="97"/>
      <c r="G42" s="97"/>
      <c r="H42" s="97"/>
      <c r="I42" s="97"/>
      <c r="J42" s="98"/>
      <c r="K42" s="52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ht="13.5" customHeight="1">
      <c r="A43" s="5"/>
      <c r="B43" s="118" t="s">
        <v>136</v>
      </c>
      <c r="C43" s="119"/>
      <c r="D43" s="119"/>
      <c r="E43" s="119"/>
      <c r="F43" s="119"/>
      <c r="G43" s="119"/>
      <c r="H43" s="119"/>
      <c r="I43" s="119"/>
      <c r="J43" s="120"/>
      <c r="K43" s="52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5"/>
    </row>
    <row r="44" spans="1:25" ht="12.75" customHeight="1">
      <c r="A44" s="5"/>
      <c r="B44" s="115" t="s">
        <v>171</v>
      </c>
      <c r="C44" s="116"/>
      <c r="D44" s="116"/>
      <c r="E44" s="116"/>
      <c r="F44" s="116"/>
      <c r="G44" s="116"/>
      <c r="H44" s="116"/>
      <c r="I44" s="116"/>
      <c r="J44" s="117"/>
      <c r="K44" s="41" t="s">
        <v>172</v>
      </c>
      <c r="L44" s="42">
        <f>SUM(L20+L24+L28+L32+L36+L40)</f>
        <v>1505</v>
      </c>
      <c r="M44" s="42">
        <f aca="true" t="shared" si="0" ref="M44:T44">SUM(M20+M24+M28+M32+M36+M40)</f>
        <v>1674</v>
      </c>
      <c r="N44" s="42">
        <f t="shared" si="0"/>
        <v>511</v>
      </c>
      <c r="O44" s="42" t="e">
        <f t="shared" si="0"/>
        <v>#VALUE!</v>
      </c>
      <c r="P44" s="42">
        <f t="shared" si="0"/>
        <v>1641</v>
      </c>
      <c r="Q44" s="42">
        <f t="shared" si="0"/>
        <v>906</v>
      </c>
      <c r="R44" s="42">
        <f t="shared" si="0"/>
        <v>1687</v>
      </c>
      <c r="S44" s="42">
        <f t="shared" si="0"/>
        <v>538</v>
      </c>
      <c r="T44" s="126">
        <f t="shared" si="0"/>
        <v>1153</v>
      </c>
      <c r="U44" s="126">
        <f>SUM(U20+U24+U28+U32+U36+U40)</f>
        <v>486</v>
      </c>
      <c r="V44" s="126">
        <f>SUM(V20+V24+V28+V32+V36+V40)</f>
        <v>376</v>
      </c>
      <c r="W44" s="126">
        <f>SUM(W20+W24+W28+W32+W36+W40)</f>
        <v>424</v>
      </c>
      <c r="X44" s="126">
        <f>SUM(X20+X24+X28+X32+X36+X40)</f>
        <v>2648</v>
      </c>
      <c r="Y44" s="42">
        <f>SUM(Y20+Y24+Y28+Y32+Y36+Y40)</f>
        <v>13799</v>
      </c>
    </row>
    <row r="45" spans="1:25" ht="13.5" customHeight="1">
      <c r="A45" s="5"/>
      <c r="B45" s="115" t="s">
        <v>173</v>
      </c>
      <c r="C45" s="116"/>
      <c r="D45" s="116"/>
      <c r="E45" s="116"/>
      <c r="F45" s="116"/>
      <c r="G45" s="116"/>
      <c r="H45" s="116"/>
      <c r="I45" s="116"/>
      <c r="J45" s="117"/>
      <c r="K45" s="41" t="s">
        <v>174</v>
      </c>
      <c r="L45" s="42">
        <f>SUM(L21+L25+L29+L33+L37+L41)</f>
        <v>3902</v>
      </c>
      <c r="M45" s="42">
        <f aca="true" t="shared" si="1" ref="M45:T45">SUM(M21+M25+M29+M33+M37+M41)</f>
        <v>4463</v>
      </c>
      <c r="N45" s="42">
        <f t="shared" si="1"/>
        <v>1488</v>
      </c>
      <c r="O45" s="42" t="e">
        <f t="shared" si="1"/>
        <v>#VALUE!</v>
      </c>
      <c r="P45" s="42">
        <f t="shared" si="1"/>
        <v>5039</v>
      </c>
      <c r="Q45" s="42">
        <f t="shared" si="1"/>
        <v>2763</v>
      </c>
      <c r="R45" s="42">
        <f t="shared" si="1"/>
        <v>5264</v>
      </c>
      <c r="S45" s="42">
        <f t="shared" si="1"/>
        <v>1763</v>
      </c>
      <c r="T45" s="126">
        <f t="shared" si="1"/>
        <v>3644</v>
      </c>
      <c r="U45" s="126">
        <f>SUM(U21+U25+U29+U33+U37+U41)</f>
        <v>1801</v>
      </c>
      <c r="V45" s="126">
        <f>SUM(V21+V25+V29+V33+V37+V41)</f>
        <v>1370</v>
      </c>
      <c r="W45" s="126">
        <f>SUM(W21+W25+W29+W33+W37+W41)</f>
        <v>1152</v>
      </c>
      <c r="X45" s="126">
        <f>SUM(X21+X25+X29+X33+X37+X41)</f>
        <v>9650</v>
      </c>
      <c r="Y45" s="42">
        <f>SUM(Y21+Y25+Y29+Y33+Y37+Y41)</f>
        <v>42987</v>
      </c>
    </row>
    <row r="46" spans="21:25" ht="12.75">
      <c r="U46" s="12"/>
      <c r="V46" s="12"/>
      <c r="W46" s="12"/>
      <c r="X46" s="12"/>
      <c r="Y46" s="12"/>
    </row>
    <row r="47" spans="1:25" ht="12.75" customHeight="1">
      <c r="A47" s="5"/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32"/>
      <c r="V47" s="32"/>
      <c r="W47" s="32"/>
      <c r="X47" s="32"/>
      <c r="Y47" s="32"/>
    </row>
    <row r="48" spans="1:25" ht="12.75" customHeight="1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32"/>
      <c r="V48" s="32"/>
      <c r="W48" s="32"/>
      <c r="X48" s="32"/>
      <c r="Y48" s="32"/>
    </row>
    <row r="49" spans="1:25" ht="12.75" customHeight="1">
      <c r="A49" s="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5"/>
      <c r="V49" s="15"/>
      <c r="W49" s="15"/>
      <c r="X49" s="15"/>
      <c r="Y49" s="15"/>
    </row>
    <row r="50" spans="1:25" ht="12.7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5"/>
      <c r="W50" s="15"/>
      <c r="X50" s="15"/>
      <c r="Y50" s="15"/>
    </row>
    <row r="51" spans="1:25" ht="12.7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4"/>
      <c r="R51" s="14"/>
      <c r="S51" s="14"/>
      <c r="T51" s="14"/>
      <c r="U51" s="15"/>
      <c r="V51" s="15"/>
      <c r="W51" s="15"/>
      <c r="X51" s="15"/>
      <c r="Y51" s="15"/>
    </row>
    <row r="52" spans="1:25" ht="12.75">
      <c r="A52" s="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5"/>
      <c r="V52" s="15"/>
      <c r="W52" s="15"/>
      <c r="X52" s="15"/>
      <c r="Y52" s="15"/>
    </row>
    <row r="53" spans="1:25" ht="12.75">
      <c r="A53" s="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5"/>
      <c r="W53" s="15"/>
      <c r="X53" s="15"/>
      <c r="Y53" s="15"/>
    </row>
    <row r="54" spans="1:25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4"/>
      <c r="R54" s="14"/>
      <c r="S54" s="14"/>
      <c r="T54" s="14"/>
      <c r="U54" s="15"/>
      <c r="V54" s="15"/>
      <c r="W54" s="15"/>
      <c r="X54" s="15"/>
      <c r="Y54" s="15"/>
    </row>
    <row r="55" spans="1:25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4"/>
      <c r="N55" s="14"/>
      <c r="O55" s="14"/>
      <c r="P55" s="14"/>
      <c r="Q55" s="14"/>
      <c r="R55" s="14"/>
      <c r="S55" s="14"/>
      <c r="T55" s="14"/>
      <c r="U55" s="15"/>
      <c r="V55" s="15"/>
      <c r="W55" s="15"/>
      <c r="X55" s="15"/>
      <c r="Y55" s="15"/>
    </row>
    <row r="56" spans="1:25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5"/>
      <c r="W56" s="15"/>
      <c r="X56" s="15"/>
      <c r="Y56" s="15"/>
    </row>
    <row r="57" spans="1:25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4"/>
      <c r="M57" s="14"/>
      <c r="N57" s="14"/>
      <c r="O57" s="14"/>
      <c r="P57" s="14"/>
      <c r="Q57" s="14"/>
      <c r="R57" s="14"/>
      <c r="S57" s="14"/>
      <c r="T57" s="14"/>
      <c r="U57" s="15"/>
      <c r="V57" s="15"/>
      <c r="W57" s="15"/>
      <c r="X57" s="15"/>
      <c r="Y57" s="15"/>
    </row>
    <row r="58" spans="1:25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/>
      <c r="M58" s="14"/>
      <c r="N58" s="14"/>
      <c r="O58" s="14"/>
      <c r="P58" s="14"/>
      <c r="Q58" s="14"/>
      <c r="R58" s="14"/>
      <c r="S58" s="14"/>
      <c r="T58" s="14"/>
      <c r="U58" s="15"/>
      <c r="V58" s="15"/>
      <c r="W58" s="15"/>
      <c r="X58" s="15"/>
      <c r="Y58" s="15"/>
    </row>
    <row r="59" spans="1:25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5"/>
      <c r="W59" s="15"/>
      <c r="X59" s="15"/>
      <c r="Y59" s="15"/>
    </row>
    <row r="60" spans="1:25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4"/>
      <c r="M60" s="14"/>
      <c r="N60" s="14"/>
      <c r="O60" s="14"/>
      <c r="P60" s="14"/>
      <c r="Q60" s="14"/>
      <c r="R60" s="14"/>
      <c r="S60" s="14"/>
      <c r="T60" s="14"/>
      <c r="U60" s="15"/>
      <c r="V60" s="15"/>
      <c r="W60" s="15"/>
      <c r="X60" s="15"/>
      <c r="Y60" s="15"/>
    </row>
    <row r="61" spans="1:25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4"/>
      <c r="M61" s="14"/>
      <c r="N61" s="14"/>
      <c r="O61" s="14"/>
      <c r="P61" s="14"/>
      <c r="Q61" s="14"/>
      <c r="R61" s="14"/>
      <c r="S61" s="14"/>
      <c r="T61" s="14"/>
      <c r="U61" s="15"/>
      <c r="V61" s="15"/>
      <c r="W61" s="15"/>
      <c r="X61" s="15"/>
      <c r="Y61" s="15"/>
    </row>
    <row r="62" spans="1:25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4"/>
      <c r="M62" s="14"/>
      <c r="N62" s="14"/>
      <c r="O62" s="14"/>
      <c r="P62" s="14"/>
      <c r="Q62" s="14"/>
      <c r="R62" s="14"/>
      <c r="S62" s="14"/>
      <c r="T62" s="14"/>
      <c r="U62" s="15"/>
      <c r="V62" s="15"/>
      <c r="W62" s="15"/>
      <c r="X62" s="15"/>
      <c r="Y62" s="15"/>
    </row>
    <row r="63" spans="1:25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4"/>
      <c r="M63" s="14"/>
      <c r="N63" s="14"/>
      <c r="O63" s="14"/>
      <c r="P63" s="14"/>
      <c r="Q63" s="14"/>
      <c r="R63" s="14"/>
      <c r="S63" s="14"/>
      <c r="T63" s="14"/>
      <c r="U63" s="15"/>
      <c r="V63" s="15"/>
      <c r="W63" s="15"/>
      <c r="X63" s="15"/>
      <c r="Y63" s="15"/>
    </row>
    <row r="64" spans="1:25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5"/>
      <c r="W64" s="15"/>
      <c r="X64" s="15"/>
      <c r="Y64" s="15"/>
    </row>
    <row r="65" spans="1:25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5"/>
      <c r="W65" s="15"/>
      <c r="X65" s="15"/>
      <c r="Y65" s="15"/>
    </row>
    <row r="66" spans="1:25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4"/>
      <c r="M66" s="14"/>
      <c r="N66" s="14"/>
      <c r="O66" s="14"/>
      <c r="P66" s="14"/>
      <c r="Q66" s="14"/>
      <c r="R66" s="14"/>
      <c r="S66" s="14"/>
      <c r="T66" s="14"/>
      <c r="U66" s="15"/>
      <c r="V66" s="15"/>
      <c r="W66" s="15"/>
      <c r="X66" s="15"/>
      <c r="Y66" s="15"/>
    </row>
    <row r="67" spans="1:20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.75">
      <c r="A122" s="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>
      <c r="A123" s="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>
      <c r="A124" s="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>
      <c r="A125" s="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>
      <c r="A130" s="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.75">
      <c r="A131" s="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.75">
      <c r="A133" s="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.75">
      <c r="A137" s="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.75">
      <c r="A138" s="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2.75">
      <c r="A139" s="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.75">
      <c r="A140" s="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.75">
      <c r="A141" s="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.75">
      <c r="A142" s="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.75">
      <c r="A145" s="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2.75">
      <c r="A147" s="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.75">
      <c r="A148" s="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.75">
      <c r="A149" s="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.75">
      <c r="A150" s="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2.75">
      <c r="A151" s="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2.75">
      <c r="A152" s="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2.75">
      <c r="A156" s="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2.75">
      <c r="A159" s="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2.75">
      <c r="A160" s="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2.75">
      <c r="A162" s="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2.75">
      <c r="A163" s="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>
      <c r="A168" s="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>
      <c r="A170" s="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>
      <c r="A171" s="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>
      <c r="A172" s="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>
      <c r="A173" s="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>
      <c r="A174" s="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2.75">
      <c r="A175" s="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>
      <c r="A176" s="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>
      <c r="A177" s="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2.75">
      <c r="A178" s="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>
      <c r="A179" s="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2.75">
      <c r="A180" s="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>
      <c r="A181" s="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2.75">
      <c r="A183" s="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2.75">
      <c r="A184" s="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2.75">
      <c r="A185" s="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2.75">
      <c r="A186" s="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2.75">
      <c r="A187" s="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2.7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2.75">
      <c r="A189" s="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2.75">
      <c r="A190" s="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2.7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2.7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2.7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2.7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2.75">
      <c r="A196" s="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2.7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2.7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2.7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2.75">
      <c r="A200" s="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2.75">
      <c r="A201" s="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2.75">
      <c r="A202" s="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2.75">
      <c r="A203" s="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2.75">
      <c r="A204" s="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2.75">
      <c r="A205" s="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2.75">
      <c r="A206" s="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2.75">
      <c r="A207" s="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2.75">
      <c r="A208" s="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2.75">
      <c r="A209" s="5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2.75">
      <c r="A210" s="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2.75">
      <c r="A211" s="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5"/>
      <c r="M211" s="5"/>
      <c r="N211" s="5"/>
      <c r="O211" s="5"/>
      <c r="P211" s="5"/>
      <c r="Q211" s="5"/>
      <c r="R211" s="5"/>
      <c r="S211" s="5"/>
      <c r="T211" s="5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2:11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2:11" ht="12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2:11" ht="12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</sheetData>
  <mergeCells count="28">
    <mergeCell ref="B45:J45"/>
    <mergeCell ref="B17:K17"/>
    <mergeCell ref="B40:J40"/>
    <mergeCell ref="B41:J41"/>
    <mergeCell ref="B43:J43"/>
    <mergeCell ref="B44:J44"/>
    <mergeCell ref="B35:J35"/>
    <mergeCell ref="B36:J36"/>
    <mergeCell ref="B37:J37"/>
    <mergeCell ref="B39:J39"/>
    <mergeCell ref="B29:J29"/>
    <mergeCell ref="B31:J31"/>
    <mergeCell ref="B32:J32"/>
    <mergeCell ref="B33:J33"/>
    <mergeCell ref="B24:J24"/>
    <mergeCell ref="B25:J25"/>
    <mergeCell ref="B27:J27"/>
    <mergeCell ref="B28:J28"/>
    <mergeCell ref="B19:J19"/>
    <mergeCell ref="B20:J20"/>
    <mergeCell ref="B21:J21"/>
    <mergeCell ref="B23:J23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1"/>
  <sheetViews>
    <sheetView workbookViewId="0" topLeftCell="C4">
      <selection activeCell="Y32" sqref="Y32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3" width="13.57421875" style="0" customWidth="1"/>
    <col min="14" max="14" width="16.421875" style="0" customWidth="1"/>
    <col min="15" max="15" width="14.8515625" style="0" customWidth="1"/>
    <col min="16" max="19" width="12.00390625" style="0" customWidth="1"/>
    <col min="20" max="20" width="16.421875" style="0" customWidth="1"/>
    <col min="21" max="25" width="12.00390625" style="0" customWidth="1"/>
    <col min="26" max="16384" width="2.7109375" style="0" customWidth="1"/>
  </cols>
  <sheetData>
    <row r="1" spans="1:16" s="3" customFormat="1" ht="12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3" customFormat="1" ht="12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3" customFormat="1" ht="12.75" customHeight="1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3" customFormat="1" ht="12.7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="3" customFormat="1" ht="12"/>
    <row r="6" spans="1:20" s="3" customFormat="1" ht="12.75" customHeight="1">
      <c r="A6" s="112" t="s">
        <v>4</v>
      </c>
      <c r="B6" s="113"/>
      <c r="C6" s="113"/>
      <c r="D6" s="113"/>
      <c r="E6" s="114"/>
      <c r="F6" s="18"/>
      <c r="G6" s="19"/>
      <c r="H6" s="19"/>
      <c r="I6" s="20"/>
      <c r="J6" s="58" t="s">
        <v>222</v>
      </c>
      <c r="K6" s="21"/>
      <c r="L6" s="21"/>
      <c r="M6" s="20"/>
      <c r="N6" s="20"/>
      <c r="O6" s="20"/>
      <c r="P6" s="20"/>
      <c r="Q6" s="20"/>
      <c r="R6" s="20"/>
      <c r="S6" s="20"/>
      <c r="T6" s="20"/>
    </row>
    <row r="7" spans="1:20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s="3" customFormat="1" ht="12">
      <c r="A8" s="20" t="s">
        <v>73</v>
      </c>
      <c r="B8" s="59" t="s">
        <v>5</v>
      </c>
      <c r="C8" s="60"/>
      <c r="D8" s="60"/>
      <c r="E8" s="60"/>
      <c r="F8" s="60"/>
      <c r="G8" s="60"/>
      <c r="H8" s="60"/>
      <c r="I8" s="60"/>
      <c r="J8" s="60" t="s">
        <v>175</v>
      </c>
      <c r="K8" s="60"/>
      <c r="L8" s="60"/>
      <c r="M8" s="60"/>
      <c r="N8" s="60"/>
      <c r="O8" s="60"/>
      <c r="P8" s="60"/>
      <c r="Q8" s="61"/>
      <c r="R8" s="20"/>
      <c r="S8" s="20"/>
      <c r="T8" s="20"/>
    </row>
    <row r="9" spans="1:20" s="23" customFormat="1" ht="12">
      <c r="A9" s="22"/>
      <c r="B9" s="62" t="s">
        <v>124</v>
      </c>
      <c r="C9" s="63"/>
      <c r="D9" s="63"/>
      <c r="E9" s="63"/>
      <c r="F9" s="63"/>
      <c r="G9" s="63"/>
      <c r="H9" s="63"/>
      <c r="I9" s="63"/>
      <c r="J9" s="63" t="s">
        <v>136</v>
      </c>
      <c r="K9" s="63"/>
      <c r="L9" s="63"/>
      <c r="M9" s="63"/>
      <c r="N9" s="63"/>
      <c r="O9" s="63"/>
      <c r="P9" s="63"/>
      <c r="Q9" s="64"/>
      <c r="R9" s="22"/>
      <c r="S9" s="22"/>
      <c r="T9" s="22"/>
    </row>
    <row r="10" spans="1:20" s="3" customFormat="1" ht="12">
      <c r="A10" s="20"/>
      <c r="B10" s="65" t="s">
        <v>6</v>
      </c>
      <c r="C10" s="66"/>
      <c r="D10" s="66"/>
      <c r="E10" s="66"/>
      <c r="F10" s="66"/>
      <c r="G10" s="66"/>
      <c r="H10" s="66"/>
      <c r="I10" s="66"/>
      <c r="J10" s="66" t="s">
        <v>223</v>
      </c>
      <c r="K10" s="66"/>
      <c r="L10" s="66"/>
      <c r="M10" s="66"/>
      <c r="N10" s="66"/>
      <c r="O10" s="66"/>
      <c r="P10" s="66"/>
      <c r="Q10" s="67"/>
      <c r="R10" s="20"/>
      <c r="S10" s="20"/>
      <c r="T10" s="20"/>
    </row>
    <row r="11" spans="1:20" s="3" customFormat="1" ht="12">
      <c r="A11" s="20"/>
      <c r="B11" s="65" t="s">
        <v>126</v>
      </c>
      <c r="C11" s="66"/>
      <c r="D11" s="66"/>
      <c r="E11" s="66"/>
      <c r="F11" s="66"/>
      <c r="G11" s="66"/>
      <c r="H11" s="66"/>
      <c r="I11" s="66"/>
      <c r="J11" s="102" t="s">
        <v>127</v>
      </c>
      <c r="K11" s="102"/>
      <c r="L11" s="102"/>
      <c r="M11" s="66"/>
      <c r="N11" s="66"/>
      <c r="O11" s="66"/>
      <c r="P11" s="66"/>
      <c r="Q11" s="67"/>
      <c r="R11" s="20"/>
      <c r="S11" s="20"/>
      <c r="T11" s="20"/>
    </row>
    <row r="12" spans="1:20" s="3" customFormat="1" ht="12">
      <c r="A12" s="20"/>
      <c r="B12" s="65" t="s">
        <v>7</v>
      </c>
      <c r="C12" s="66"/>
      <c r="D12" s="66"/>
      <c r="E12" s="66"/>
      <c r="F12" s="66"/>
      <c r="G12" s="66"/>
      <c r="H12" s="66"/>
      <c r="I12" s="66"/>
      <c r="J12" s="66" t="s">
        <v>176</v>
      </c>
      <c r="K12" s="66"/>
      <c r="L12" s="66"/>
      <c r="M12" s="66"/>
      <c r="N12" s="66"/>
      <c r="O12" s="66"/>
      <c r="P12" s="66"/>
      <c r="Q12" s="67"/>
      <c r="R12" s="20"/>
      <c r="S12" s="20"/>
      <c r="T12" s="20"/>
    </row>
    <row r="13" spans="1:20" s="3" customFormat="1" ht="12">
      <c r="A13" s="20"/>
      <c r="B13" s="68" t="s">
        <v>8</v>
      </c>
      <c r="C13" s="69"/>
      <c r="D13" s="69"/>
      <c r="E13" s="69"/>
      <c r="F13" s="69"/>
      <c r="G13" s="69"/>
      <c r="H13" s="69"/>
      <c r="I13" s="69"/>
      <c r="J13" s="69" t="s">
        <v>129</v>
      </c>
      <c r="K13" s="69"/>
      <c r="L13" s="69"/>
      <c r="M13" s="69"/>
      <c r="N13" s="69"/>
      <c r="O13" s="69"/>
      <c r="P13" s="69"/>
      <c r="Q13" s="70"/>
      <c r="R13" s="20"/>
      <c r="S13" s="20"/>
      <c r="T13" s="20"/>
    </row>
    <row r="14" spans="1:2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4"/>
    </row>
    <row r="15" spans="1:2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6" ht="3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6" t="s">
        <v>194</v>
      </c>
      <c r="M16" s="56" t="s">
        <v>195</v>
      </c>
      <c r="N16" s="56" t="s">
        <v>196</v>
      </c>
      <c r="O16" s="56" t="s">
        <v>197</v>
      </c>
      <c r="P16" s="56" t="s">
        <v>198</v>
      </c>
      <c r="Q16" s="56" t="s">
        <v>199</v>
      </c>
      <c r="R16" s="56" t="s">
        <v>200</v>
      </c>
      <c r="S16" s="56" t="s">
        <v>201</v>
      </c>
      <c r="T16" s="56" t="s">
        <v>202</v>
      </c>
      <c r="U16" s="56" t="s">
        <v>203</v>
      </c>
      <c r="V16" s="56" t="s">
        <v>204</v>
      </c>
      <c r="W16" s="56" t="s">
        <v>205</v>
      </c>
      <c r="X16" s="56" t="s">
        <v>206</v>
      </c>
      <c r="Y16" s="56" t="s">
        <v>207</v>
      </c>
      <c r="Z16" s="12"/>
    </row>
    <row r="17" spans="2:26" ht="12.75" customHeight="1">
      <c r="B17" s="108" t="s">
        <v>9</v>
      </c>
      <c r="C17" s="109"/>
      <c r="D17" s="109"/>
      <c r="E17" s="109"/>
      <c r="F17" s="109"/>
      <c r="G17" s="109"/>
      <c r="H17" s="109"/>
      <c r="I17" s="109"/>
      <c r="J17" s="109"/>
      <c r="K17" s="110"/>
      <c r="L17" s="57" t="s">
        <v>208</v>
      </c>
      <c r="M17" s="57" t="s">
        <v>209</v>
      </c>
      <c r="N17" s="57" t="s">
        <v>210</v>
      </c>
      <c r="O17" s="57" t="s">
        <v>211</v>
      </c>
      <c r="P17" s="57" t="s">
        <v>212</v>
      </c>
      <c r="Q17" s="57" t="s">
        <v>213</v>
      </c>
      <c r="R17" s="57" t="s">
        <v>214</v>
      </c>
      <c r="S17" s="57" t="s">
        <v>215</v>
      </c>
      <c r="T17" s="57" t="s">
        <v>216</v>
      </c>
      <c r="U17" s="57" t="s">
        <v>217</v>
      </c>
      <c r="V17" s="57" t="s">
        <v>218</v>
      </c>
      <c r="W17" s="57" t="s">
        <v>219</v>
      </c>
      <c r="X17" s="57" t="s">
        <v>220</v>
      </c>
      <c r="Y17" s="57" t="s">
        <v>221</v>
      </c>
      <c r="Z17" s="12"/>
    </row>
    <row r="18" spans="1:26" ht="12.75" customHeight="1">
      <c r="A18" s="5"/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36"/>
      <c r="U18" s="31"/>
      <c r="V18" s="31"/>
      <c r="W18" s="31"/>
      <c r="X18" s="31"/>
      <c r="Y18" s="31"/>
      <c r="Z18" s="12"/>
    </row>
    <row r="19" spans="1:26" ht="12.75" customHeight="1">
      <c r="A19" s="5"/>
      <c r="B19" s="103" t="s">
        <v>177</v>
      </c>
      <c r="C19" s="103"/>
      <c r="D19" s="103"/>
      <c r="E19" s="103"/>
      <c r="F19" s="103"/>
      <c r="G19" s="103"/>
      <c r="H19" s="103"/>
      <c r="I19" s="103"/>
      <c r="J19" s="104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/>
      <c r="Z19" s="12"/>
    </row>
    <row r="20" spans="1:26" s="7" customFormat="1" ht="12.75">
      <c r="A20" s="6"/>
      <c r="B20" s="105" t="s">
        <v>139</v>
      </c>
      <c r="C20" s="105"/>
      <c r="D20" s="105"/>
      <c r="E20" s="105"/>
      <c r="F20" s="105"/>
      <c r="G20" s="105"/>
      <c r="H20" s="105"/>
      <c r="I20" s="105"/>
      <c r="J20" s="105"/>
      <c r="K20" s="41" t="s">
        <v>178</v>
      </c>
      <c r="L20" s="42">
        <v>32</v>
      </c>
      <c r="M20" s="42">
        <v>60</v>
      </c>
      <c r="N20" s="42">
        <v>4</v>
      </c>
      <c r="O20" s="42">
        <v>5</v>
      </c>
      <c r="P20" s="42">
        <v>56</v>
      </c>
      <c r="Q20" s="42">
        <v>25</v>
      </c>
      <c r="R20" s="42">
        <v>37</v>
      </c>
      <c r="S20" s="42">
        <v>2</v>
      </c>
      <c r="T20" s="126">
        <v>41</v>
      </c>
      <c r="U20" s="126">
        <v>8</v>
      </c>
      <c r="V20" s="126">
        <v>13</v>
      </c>
      <c r="W20" s="126">
        <v>2</v>
      </c>
      <c r="X20" s="126">
        <v>173</v>
      </c>
      <c r="Y20" s="42">
        <f>SUM(L20:X20)</f>
        <v>458</v>
      </c>
      <c r="Z20" s="34"/>
    </row>
    <row r="21" spans="1:26" s="7" customFormat="1" ht="12.75">
      <c r="A21" s="6"/>
      <c r="B21" s="105" t="s">
        <v>179</v>
      </c>
      <c r="C21" s="105"/>
      <c r="D21" s="105"/>
      <c r="E21" s="105"/>
      <c r="F21" s="105"/>
      <c r="G21" s="105"/>
      <c r="H21" s="105"/>
      <c r="I21" s="105"/>
      <c r="J21" s="105"/>
      <c r="K21" s="41" t="s">
        <v>180</v>
      </c>
      <c r="L21" s="42">
        <v>287</v>
      </c>
      <c r="M21" s="42">
        <v>431</v>
      </c>
      <c r="N21" s="42">
        <v>21</v>
      </c>
      <c r="O21" s="42">
        <v>67</v>
      </c>
      <c r="P21" s="42">
        <v>342</v>
      </c>
      <c r="Q21" s="42">
        <v>155</v>
      </c>
      <c r="R21" s="42">
        <v>432</v>
      </c>
      <c r="S21" s="42">
        <v>8</v>
      </c>
      <c r="T21" s="126">
        <v>277</v>
      </c>
      <c r="U21" s="126">
        <v>75</v>
      </c>
      <c r="V21" s="126">
        <v>63</v>
      </c>
      <c r="W21" s="126">
        <v>5</v>
      </c>
      <c r="X21" s="126">
        <v>2011</v>
      </c>
      <c r="Y21" s="42">
        <f>SUM(L21:X21)</f>
        <v>4174</v>
      </c>
      <c r="Z21" s="34"/>
    </row>
    <row r="22" spans="1:26" s="7" customFormat="1" ht="12.75">
      <c r="A22" s="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45"/>
      <c r="S22" s="45"/>
      <c r="T22" s="123"/>
      <c r="U22" s="123"/>
      <c r="V22" s="123"/>
      <c r="W22" s="123"/>
      <c r="X22" s="123"/>
      <c r="Y22" s="46"/>
      <c r="Z22" s="34"/>
    </row>
    <row r="23" spans="1:26" s="7" customFormat="1" ht="12.75">
      <c r="A23" s="6"/>
      <c r="B23" s="103" t="s">
        <v>181</v>
      </c>
      <c r="C23" s="103"/>
      <c r="D23" s="103"/>
      <c r="E23" s="103"/>
      <c r="F23" s="103"/>
      <c r="G23" s="103"/>
      <c r="H23" s="103"/>
      <c r="I23" s="103"/>
      <c r="J23" s="104"/>
      <c r="K23" s="38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8"/>
      <c r="Z23" s="34"/>
    </row>
    <row r="24" spans="1:26" s="7" customFormat="1" ht="12.75">
      <c r="A24" s="6"/>
      <c r="B24" s="105" t="s">
        <v>139</v>
      </c>
      <c r="C24" s="105"/>
      <c r="D24" s="105"/>
      <c r="E24" s="105"/>
      <c r="F24" s="105"/>
      <c r="G24" s="105"/>
      <c r="H24" s="105"/>
      <c r="I24" s="105"/>
      <c r="J24" s="105"/>
      <c r="K24" s="41" t="s">
        <v>182</v>
      </c>
      <c r="L24" s="42">
        <v>5</v>
      </c>
      <c r="M24" s="42">
        <v>7</v>
      </c>
      <c r="N24" s="42">
        <v>0</v>
      </c>
      <c r="O24" s="42">
        <v>0</v>
      </c>
      <c r="P24" s="42">
        <v>1</v>
      </c>
      <c r="Q24" s="42">
        <v>2</v>
      </c>
      <c r="R24" s="42">
        <v>0</v>
      </c>
      <c r="S24" s="42">
        <v>0</v>
      </c>
      <c r="T24" s="126">
        <v>3</v>
      </c>
      <c r="U24" s="126">
        <v>2</v>
      </c>
      <c r="V24" s="126">
        <v>0</v>
      </c>
      <c r="W24" s="126">
        <v>5</v>
      </c>
      <c r="X24" s="126">
        <v>2</v>
      </c>
      <c r="Y24" s="42">
        <f>SUM(L24:X24)</f>
        <v>27</v>
      </c>
      <c r="Z24" s="34"/>
    </row>
    <row r="25" spans="1:26" s="7" customFormat="1" ht="12.75">
      <c r="A25" s="6"/>
      <c r="B25" s="105" t="s">
        <v>183</v>
      </c>
      <c r="C25" s="105"/>
      <c r="D25" s="105"/>
      <c r="E25" s="105"/>
      <c r="F25" s="105"/>
      <c r="G25" s="105"/>
      <c r="H25" s="105"/>
      <c r="I25" s="105"/>
      <c r="J25" s="105"/>
      <c r="K25" s="41" t="s">
        <v>184</v>
      </c>
      <c r="L25" s="42">
        <v>20</v>
      </c>
      <c r="M25" s="42">
        <v>16</v>
      </c>
      <c r="N25" s="42">
        <v>0</v>
      </c>
      <c r="O25" s="42">
        <v>0</v>
      </c>
      <c r="P25" s="42">
        <v>2</v>
      </c>
      <c r="Q25" s="42">
        <v>4</v>
      </c>
      <c r="R25" s="42">
        <v>0</v>
      </c>
      <c r="S25" s="42">
        <v>0</v>
      </c>
      <c r="T25" s="126">
        <v>7</v>
      </c>
      <c r="U25" s="126">
        <v>6</v>
      </c>
      <c r="V25" s="126">
        <v>0</v>
      </c>
      <c r="W25" s="126">
        <v>7</v>
      </c>
      <c r="X25" s="126">
        <v>3</v>
      </c>
      <c r="Y25" s="42">
        <f>SUM(L25:X25)</f>
        <v>65</v>
      </c>
      <c r="Z25" s="34"/>
    </row>
    <row r="26" spans="1:26" ht="12.75">
      <c r="A26" s="5"/>
      <c r="B26" s="43"/>
      <c r="C26" s="49"/>
      <c r="D26" s="49"/>
      <c r="E26" s="49"/>
      <c r="F26" s="49"/>
      <c r="G26" s="49"/>
      <c r="H26" s="49"/>
      <c r="I26" s="49"/>
      <c r="J26" s="49"/>
      <c r="K26" s="49"/>
      <c r="L26" s="45"/>
      <c r="M26" s="45"/>
      <c r="N26" s="45"/>
      <c r="O26" s="45"/>
      <c r="P26" s="45"/>
      <c r="Q26" s="45"/>
      <c r="R26" s="45"/>
      <c r="S26" s="45"/>
      <c r="T26" s="123"/>
      <c r="U26" s="123"/>
      <c r="V26" s="123"/>
      <c r="W26" s="123"/>
      <c r="X26" s="123"/>
      <c r="Y26" s="46"/>
      <c r="Z26" s="35"/>
    </row>
    <row r="27" spans="1:26" ht="12.75">
      <c r="A27" s="5"/>
      <c r="B27" s="103" t="s">
        <v>185</v>
      </c>
      <c r="C27" s="103"/>
      <c r="D27" s="103"/>
      <c r="E27" s="103"/>
      <c r="F27" s="103"/>
      <c r="G27" s="103"/>
      <c r="H27" s="103"/>
      <c r="I27" s="103"/>
      <c r="J27" s="104"/>
      <c r="K27" s="38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8"/>
      <c r="Z27" s="35"/>
    </row>
    <row r="28" spans="1:26" ht="12.75">
      <c r="A28" s="5"/>
      <c r="B28" s="105" t="s">
        <v>139</v>
      </c>
      <c r="C28" s="105"/>
      <c r="D28" s="105"/>
      <c r="E28" s="105"/>
      <c r="F28" s="105"/>
      <c r="G28" s="105"/>
      <c r="H28" s="105"/>
      <c r="I28" s="105"/>
      <c r="J28" s="105"/>
      <c r="K28" s="41" t="s">
        <v>186</v>
      </c>
      <c r="L28" s="42">
        <v>0</v>
      </c>
      <c r="M28" s="42">
        <v>0</v>
      </c>
      <c r="N28" s="42">
        <v>0</v>
      </c>
      <c r="O28" s="42">
        <v>0</v>
      </c>
      <c r="P28" s="42">
        <v>1</v>
      </c>
      <c r="Q28" s="42">
        <v>0</v>
      </c>
      <c r="R28" s="42">
        <v>0</v>
      </c>
      <c r="S28" s="42">
        <v>0</v>
      </c>
      <c r="T28" s="126">
        <v>0</v>
      </c>
      <c r="U28" s="126">
        <v>2</v>
      </c>
      <c r="V28" s="126">
        <v>0</v>
      </c>
      <c r="W28" s="126">
        <v>0</v>
      </c>
      <c r="X28" s="126">
        <v>1</v>
      </c>
      <c r="Y28" s="42">
        <f>SUM(L28:X28)</f>
        <v>4</v>
      </c>
      <c r="Z28" s="35"/>
    </row>
    <row r="29" spans="1:26" ht="12.75">
      <c r="A29" s="5"/>
      <c r="B29" s="105" t="s">
        <v>187</v>
      </c>
      <c r="C29" s="105"/>
      <c r="D29" s="105"/>
      <c r="E29" s="105"/>
      <c r="F29" s="105"/>
      <c r="G29" s="105"/>
      <c r="H29" s="105"/>
      <c r="I29" s="105"/>
      <c r="J29" s="105"/>
      <c r="K29" s="41" t="s">
        <v>188</v>
      </c>
      <c r="L29" s="42">
        <v>0</v>
      </c>
      <c r="M29" s="42">
        <v>0</v>
      </c>
      <c r="N29" s="42">
        <v>0</v>
      </c>
      <c r="O29" s="42">
        <v>0</v>
      </c>
      <c r="P29" s="42">
        <v>20</v>
      </c>
      <c r="Q29" s="42">
        <v>0</v>
      </c>
      <c r="R29" s="42">
        <v>0</v>
      </c>
      <c r="S29" s="42">
        <v>0</v>
      </c>
      <c r="T29" s="126">
        <v>0</v>
      </c>
      <c r="U29" s="126">
        <v>13</v>
      </c>
      <c r="V29" s="126">
        <v>0</v>
      </c>
      <c r="W29" s="126">
        <v>0</v>
      </c>
      <c r="X29" s="126">
        <v>15</v>
      </c>
      <c r="Y29" s="42">
        <f>SUM(L29:X29)</f>
        <v>48</v>
      </c>
      <c r="Z29" s="35"/>
    </row>
    <row r="30" spans="1:26" ht="12.75">
      <c r="A30" s="5"/>
      <c r="B30" s="121"/>
      <c r="C30" s="122"/>
      <c r="D30" s="122"/>
      <c r="E30" s="122"/>
      <c r="F30" s="122"/>
      <c r="G30" s="122"/>
      <c r="H30" s="122"/>
      <c r="I30" s="122"/>
      <c r="J30" s="122"/>
      <c r="K30" s="88"/>
      <c r="L30" s="89"/>
      <c r="M30" s="89"/>
      <c r="N30" s="90"/>
      <c r="O30" s="89"/>
      <c r="P30" s="89"/>
      <c r="Q30" s="89"/>
      <c r="R30" s="89"/>
      <c r="S30" s="89"/>
      <c r="T30" s="90"/>
      <c r="U30" s="90"/>
      <c r="V30" s="90"/>
      <c r="W30" s="90"/>
      <c r="X30" s="90"/>
      <c r="Y30" s="91"/>
      <c r="Z30" s="12"/>
    </row>
    <row r="31" spans="1:26" ht="13.5" customHeight="1">
      <c r="A31" s="5"/>
      <c r="B31" s="107" t="s">
        <v>136</v>
      </c>
      <c r="C31" s="107"/>
      <c r="D31" s="107"/>
      <c r="E31" s="107"/>
      <c r="F31" s="107"/>
      <c r="G31" s="107"/>
      <c r="H31" s="107"/>
      <c r="I31" s="107"/>
      <c r="J31" s="107"/>
      <c r="K31" s="52"/>
      <c r="L31" s="92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4"/>
      <c r="Z31" s="12"/>
    </row>
    <row r="32" spans="1:26" ht="12.75" customHeight="1">
      <c r="A32" s="5"/>
      <c r="B32" s="106" t="s">
        <v>189</v>
      </c>
      <c r="C32" s="106"/>
      <c r="D32" s="106"/>
      <c r="E32" s="106"/>
      <c r="F32" s="106"/>
      <c r="G32" s="106"/>
      <c r="H32" s="106"/>
      <c r="I32" s="106"/>
      <c r="J32" s="106"/>
      <c r="K32" s="41" t="s">
        <v>190</v>
      </c>
      <c r="L32" s="95">
        <f>L20+L24</f>
        <v>37</v>
      </c>
      <c r="M32" s="95">
        <f aca="true" t="shared" si="0" ref="M32:T32">M20+M24</f>
        <v>67</v>
      </c>
      <c r="N32" s="95">
        <f t="shared" si="0"/>
        <v>4</v>
      </c>
      <c r="O32" s="95">
        <f t="shared" si="0"/>
        <v>5</v>
      </c>
      <c r="P32" s="95">
        <f t="shared" si="0"/>
        <v>57</v>
      </c>
      <c r="Q32" s="95">
        <f t="shared" si="0"/>
        <v>27</v>
      </c>
      <c r="R32" s="95">
        <f t="shared" si="0"/>
        <v>37</v>
      </c>
      <c r="S32" s="95">
        <f t="shared" si="0"/>
        <v>2</v>
      </c>
      <c r="T32" s="127">
        <f t="shared" si="0"/>
        <v>44</v>
      </c>
      <c r="U32" s="127">
        <f>U20+U24</f>
        <v>10</v>
      </c>
      <c r="V32" s="127">
        <f>V20+V24</f>
        <v>13</v>
      </c>
      <c r="W32" s="127">
        <f>W20+W24</f>
        <v>7</v>
      </c>
      <c r="X32" s="127">
        <f>X20+X24</f>
        <v>175</v>
      </c>
      <c r="Y32" s="95">
        <f>Y20+Y24</f>
        <v>485</v>
      </c>
      <c r="Z32" s="12"/>
    </row>
    <row r="33" spans="1:26" ht="13.5" customHeight="1">
      <c r="A33" s="5"/>
      <c r="B33" s="106" t="s">
        <v>191</v>
      </c>
      <c r="C33" s="106"/>
      <c r="D33" s="106"/>
      <c r="E33" s="106"/>
      <c r="F33" s="106"/>
      <c r="G33" s="106"/>
      <c r="H33" s="106"/>
      <c r="I33" s="106"/>
      <c r="J33" s="106"/>
      <c r="K33" s="41" t="s">
        <v>192</v>
      </c>
      <c r="L33" s="95">
        <f>L21+L25</f>
        <v>307</v>
      </c>
      <c r="M33" s="95">
        <f aca="true" t="shared" si="1" ref="M33:T33">M21+M25</f>
        <v>447</v>
      </c>
      <c r="N33" s="95">
        <f t="shared" si="1"/>
        <v>21</v>
      </c>
      <c r="O33" s="95">
        <f t="shared" si="1"/>
        <v>67</v>
      </c>
      <c r="P33" s="95">
        <f t="shared" si="1"/>
        <v>344</v>
      </c>
      <c r="Q33" s="95">
        <f t="shared" si="1"/>
        <v>159</v>
      </c>
      <c r="R33" s="95">
        <f t="shared" si="1"/>
        <v>432</v>
      </c>
      <c r="S33" s="95">
        <f t="shared" si="1"/>
        <v>8</v>
      </c>
      <c r="T33" s="127">
        <f t="shared" si="1"/>
        <v>284</v>
      </c>
      <c r="U33" s="127">
        <f>U21+U25</f>
        <v>81</v>
      </c>
      <c r="V33" s="127">
        <f>V21+V25</f>
        <v>63</v>
      </c>
      <c r="W33" s="127">
        <f>W21+W25</f>
        <v>12</v>
      </c>
      <c r="X33" s="127">
        <f>X21+X25</f>
        <v>2014</v>
      </c>
      <c r="Y33" s="95">
        <f>Y21+Y25</f>
        <v>4239</v>
      </c>
      <c r="Z33" s="12"/>
    </row>
    <row r="34" spans="21:26" ht="12.75">
      <c r="U34" s="12"/>
      <c r="V34" s="12"/>
      <c r="W34" s="12"/>
      <c r="X34" s="12"/>
      <c r="Y34" s="12"/>
      <c r="Z34" s="12"/>
    </row>
    <row r="35" spans="1:26" ht="12.75" customHeight="1">
      <c r="A35" s="5"/>
      <c r="B35" s="16" t="s">
        <v>193</v>
      </c>
      <c r="C35" s="12"/>
      <c r="D35" s="12"/>
      <c r="E35" s="12"/>
      <c r="F35" s="12"/>
      <c r="G35" s="12"/>
      <c r="H35" s="12"/>
      <c r="I35" s="12"/>
      <c r="J35" s="12"/>
      <c r="K35" s="12"/>
      <c r="L35" s="14"/>
      <c r="M35" s="14"/>
      <c r="N35" s="14"/>
      <c r="O35" s="14"/>
      <c r="P35" s="14"/>
      <c r="Q35" s="14"/>
      <c r="R35" s="14"/>
      <c r="S35" s="14"/>
      <c r="T35" s="14"/>
      <c r="U35" s="32"/>
      <c r="V35" s="32"/>
      <c r="W35" s="32"/>
      <c r="X35" s="32"/>
      <c r="Y35" s="32"/>
      <c r="Z35" s="12"/>
    </row>
    <row r="36" spans="1:26" ht="12.75" customHeight="1">
      <c r="A36" s="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4"/>
      <c r="N36" s="14"/>
      <c r="O36" s="14"/>
      <c r="P36" s="14"/>
      <c r="Q36" s="14"/>
      <c r="R36" s="14"/>
      <c r="S36" s="14"/>
      <c r="T36" s="14"/>
      <c r="U36" s="32"/>
      <c r="V36" s="32"/>
      <c r="W36" s="32"/>
      <c r="X36" s="32"/>
      <c r="Y36" s="32"/>
      <c r="Z36" s="12"/>
    </row>
    <row r="37" spans="1:26" ht="12.75" customHeight="1">
      <c r="A37" s="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4"/>
      <c r="N37" s="14"/>
      <c r="O37" s="14"/>
      <c r="P37" s="14"/>
      <c r="Q37" s="14"/>
      <c r="R37" s="14"/>
      <c r="S37" s="14"/>
      <c r="T37" s="14"/>
      <c r="U37" s="32"/>
      <c r="V37" s="32"/>
      <c r="W37" s="32"/>
      <c r="X37" s="32"/>
      <c r="Y37" s="32"/>
      <c r="Z37" s="12"/>
    </row>
    <row r="38" spans="1:25" ht="12.75">
      <c r="A38" s="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5"/>
      <c r="W38" s="15"/>
      <c r="X38" s="15"/>
      <c r="Y38" s="15"/>
    </row>
    <row r="39" spans="1:25" ht="12.75">
      <c r="A39" s="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</row>
    <row r="40" spans="1:25" ht="12.75">
      <c r="A40" s="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</row>
    <row r="41" spans="1:25" ht="12.75">
      <c r="A41" s="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15"/>
      <c r="W41" s="15"/>
      <c r="X41" s="15"/>
      <c r="Y41" s="15"/>
    </row>
    <row r="42" spans="1:25" ht="12.75">
      <c r="A42" s="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4"/>
      <c r="M42" s="14"/>
      <c r="N42" s="14"/>
      <c r="O42" s="14"/>
      <c r="P42" s="14"/>
      <c r="Q42" s="14"/>
      <c r="R42" s="14"/>
      <c r="S42" s="14"/>
      <c r="T42" s="14"/>
      <c r="U42" s="15"/>
      <c r="V42" s="15"/>
      <c r="W42" s="15"/>
      <c r="X42" s="15"/>
      <c r="Y42" s="15"/>
    </row>
    <row r="43" spans="1:25" ht="12.75">
      <c r="A43" s="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4"/>
      <c r="M43" s="14"/>
      <c r="N43" s="14"/>
      <c r="O43" s="14"/>
      <c r="P43" s="14"/>
      <c r="Q43" s="14"/>
      <c r="R43" s="14"/>
      <c r="S43" s="14"/>
      <c r="T43" s="14"/>
      <c r="U43" s="15"/>
      <c r="V43" s="15"/>
      <c r="W43" s="15"/>
      <c r="X43" s="15"/>
      <c r="Y43" s="15"/>
    </row>
    <row r="44" spans="1:25" ht="12.75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4"/>
      <c r="M44" s="14"/>
      <c r="N44" s="14"/>
      <c r="O44" s="14"/>
      <c r="P44" s="14"/>
      <c r="Q44" s="14"/>
      <c r="R44" s="14"/>
      <c r="S44" s="14"/>
      <c r="T44" s="14"/>
      <c r="U44" s="15"/>
      <c r="V44" s="15"/>
      <c r="W44" s="15"/>
      <c r="X44" s="15"/>
      <c r="Y44" s="15"/>
    </row>
    <row r="45" spans="1:25" ht="12.75">
      <c r="A45" s="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15"/>
      <c r="X45" s="15"/>
      <c r="Y45" s="15"/>
    </row>
    <row r="46" spans="1:25" ht="12.75">
      <c r="A46" s="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14"/>
      <c r="N46" s="14"/>
      <c r="O46" s="14"/>
      <c r="P46" s="14"/>
      <c r="Q46" s="14"/>
      <c r="R46" s="14"/>
      <c r="S46" s="14"/>
      <c r="T46" s="14"/>
      <c r="U46" s="15"/>
      <c r="V46" s="15"/>
      <c r="W46" s="15"/>
      <c r="X46" s="15"/>
      <c r="Y46" s="15"/>
    </row>
    <row r="47" spans="1:25" ht="12.7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15"/>
      <c r="V47" s="15"/>
      <c r="W47" s="15"/>
      <c r="X47" s="15"/>
      <c r="Y47" s="15"/>
    </row>
    <row r="48" spans="1:25" ht="12.75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15"/>
      <c r="V48" s="15"/>
      <c r="W48" s="15"/>
      <c r="X48" s="15"/>
      <c r="Y48" s="15"/>
    </row>
    <row r="49" spans="1:25" ht="12.75">
      <c r="A49" s="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5"/>
      <c r="V49" s="15"/>
      <c r="W49" s="15"/>
      <c r="X49" s="15"/>
      <c r="Y49" s="15"/>
    </row>
    <row r="50" spans="1:25" ht="12.7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5"/>
      <c r="W50" s="15"/>
      <c r="X50" s="15"/>
      <c r="Y50" s="15"/>
    </row>
    <row r="51" spans="1:25" ht="12.7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4"/>
      <c r="R51" s="14"/>
      <c r="S51" s="14"/>
      <c r="T51" s="14"/>
      <c r="U51" s="15"/>
      <c r="V51" s="15"/>
      <c r="W51" s="15"/>
      <c r="X51" s="15"/>
      <c r="Y51" s="15"/>
    </row>
    <row r="52" spans="1:25" ht="12.75">
      <c r="A52" s="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5"/>
      <c r="V52" s="15"/>
      <c r="W52" s="15"/>
      <c r="X52" s="15"/>
      <c r="Y52" s="15"/>
    </row>
    <row r="53" spans="1:25" ht="12.75">
      <c r="A53" s="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5"/>
      <c r="W53" s="15"/>
      <c r="X53" s="15"/>
      <c r="Y53" s="15"/>
    </row>
    <row r="54" spans="1:25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4"/>
      <c r="R54" s="14"/>
      <c r="S54" s="14"/>
      <c r="T54" s="14"/>
      <c r="U54" s="15"/>
      <c r="V54" s="15"/>
      <c r="W54" s="15"/>
      <c r="X54" s="15"/>
      <c r="Y54" s="15"/>
    </row>
    <row r="55" spans="1:20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5"/>
      <c r="M55" s="5"/>
      <c r="N55" s="5"/>
      <c r="O55" s="5"/>
      <c r="P55" s="5"/>
      <c r="Q55" s="5"/>
      <c r="R55" s="5"/>
      <c r="S55" s="5"/>
      <c r="T55" s="5"/>
    </row>
    <row r="56" spans="1:20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5"/>
      <c r="M61" s="5"/>
      <c r="N61" s="5"/>
      <c r="O61" s="5"/>
      <c r="P61" s="5"/>
      <c r="Q61" s="5"/>
      <c r="R61" s="5"/>
      <c r="S61" s="5"/>
      <c r="T61" s="5"/>
    </row>
    <row r="62" spans="1:20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5"/>
      <c r="M62" s="5"/>
      <c r="N62" s="5"/>
      <c r="O62" s="5"/>
      <c r="P62" s="5"/>
      <c r="Q62" s="5"/>
      <c r="R62" s="5"/>
      <c r="S62" s="5"/>
      <c r="T62" s="5"/>
    </row>
    <row r="63" spans="1:20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5"/>
      <c r="M63" s="5"/>
      <c r="N63" s="5"/>
      <c r="O63" s="5"/>
      <c r="P63" s="5"/>
      <c r="Q63" s="5"/>
      <c r="R63" s="5"/>
      <c r="S63" s="5"/>
      <c r="T63" s="5"/>
    </row>
    <row r="64" spans="1:20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.75">
      <c r="A122" s="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>
      <c r="A123" s="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>
      <c r="A124" s="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>
      <c r="A125" s="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>
      <c r="A130" s="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.75">
      <c r="A131" s="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.75">
      <c r="A133" s="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.75">
      <c r="A137" s="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.75">
      <c r="A138" s="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2.75">
      <c r="A139" s="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.75">
      <c r="A140" s="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.75">
      <c r="A141" s="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.75">
      <c r="A142" s="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.75">
      <c r="A145" s="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2.75">
      <c r="A147" s="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.75">
      <c r="A148" s="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.75">
      <c r="A149" s="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.75">
      <c r="A150" s="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2.75">
      <c r="A151" s="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2.75">
      <c r="A152" s="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2.75">
      <c r="A156" s="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2.75">
      <c r="A159" s="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2.75">
      <c r="A160" s="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2.75">
      <c r="A162" s="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2.75">
      <c r="A163" s="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>
      <c r="A168" s="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>
      <c r="A170" s="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>
      <c r="A171" s="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>
      <c r="A172" s="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>
      <c r="A173" s="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>
      <c r="A174" s="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2.75">
      <c r="A175" s="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>
      <c r="A176" s="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>
      <c r="A177" s="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2.75">
      <c r="A178" s="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>
      <c r="A179" s="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2.75">
      <c r="A180" s="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>
      <c r="A181" s="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2.75">
      <c r="A183" s="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2.75">
      <c r="A184" s="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2.75">
      <c r="A185" s="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2.75">
      <c r="A186" s="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2.75">
      <c r="A187" s="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2.7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2.75">
      <c r="A189" s="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2.75">
      <c r="A190" s="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2.7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2.7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2.7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2.7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2.75">
      <c r="A196" s="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2.7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2.7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2.7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5"/>
      <c r="M199" s="5"/>
      <c r="N199" s="5"/>
      <c r="O199" s="5"/>
      <c r="P199" s="5"/>
      <c r="Q199" s="5"/>
      <c r="R199" s="5"/>
      <c r="S199" s="5"/>
      <c r="T199" s="5"/>
    </row>
    <row r="200" spans="2:11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2:11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2:11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2:11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2:11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2:11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</sheetData>
  <mergeCells count="20">
    <mergeCell ref="B33:J33"/>
    <mergeCell ref="B17:K17"/>
    <mergeCell ref="B29:J29"/>
    <mergeCell ref="B30:J30"/>
    <mergeCell ref="B31:J31"/>
    <mergeCell ref="B32:J32"/>
    <mergeCell ref="B24:J24"/>
    <mergeCell ref="B25:J25"/>
    <mergeCell ref="B27:J27"/>
    <mergeCell ref="B28:J28"/>
    <mergeCell ref="B19:J19"/>
    <mergeCell ref="B20:J20"/>
    <mergeCell ref="B21:J21"/>
    <mergeCell ref="B23:J23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gjuarez</cp:lastModifiedBy>
  <cp:lastPrinted>2007-07-05T21:44:15Z</cp:lastPrinted>
  <dcterms:created xsi:type="dcterms:W3CDTF">2006-09-04T21:37:26Z</dcterms:created>
  <dcterms:modified xsi:type="dcterms:W3CDTF">2007-08-10T20:49:37Z</dcterms:modified>
  <cp:category/>
  <cp:version/>
  <cp:contentType/>
  <cp:contentStatus/>
</cp:coreProperties>
</file>