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3_05" sheetId="1" r:id="rId1"/>
  </sheets>
  <definedNames>
    <definedName name="_xlnm.Print_Area" localSheetId="0">'13_05'!$A$1:$S$57</definedName>
  </definedNames>
  <calcPr fullCalcOnLoad="1"/>
</workbook>
</file>

<file path=xl/sharedStrings.xml><?xml version="1.0" encoding="utf-8"?>
<sst xmlns="http://schemas.openxmlformats.org/spreadsheetml/2006/main" count="122" uniqueCount="122">
  <si>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</si>
  <si>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</si>
  <si>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</si>
  <si>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</si>
  <si>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</si>
  <si>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</si>
  <si>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</si>
  <si>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</si>
  <si>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</si>
  <si>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Fuente de datos de educación</t>
  </si>
  <si>
    <t>Anuario Estadístico 2005, Ministerio de Educación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</si>
  <si>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</si>
  <si>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</si>
  <si>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</si>
  <si>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</si>
  <si>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</si>
  <si>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</si>
  <si>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</si>
  <si>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</si>
  <si>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</si>
  <si>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13f Población promovida en Primaria</t>
  </si>
  <si>
    <t>13g Población promovida en Primaria Hombre</t>
  </si>
  <si>
    <t>13h Población promovida en Primaria Mujer</t>
  </si>
  <si>
    <t>13k Población promovida en Básicos</t>
  </si>
  <si>
    <t>13l Población promovida en Básicos Hombre</t>
  </si>
  <si>
    <t>13m Población promovida en Básicos Mujer</t>
  </si>
  <si>
    <t>13p Población promovida en Diversificado</t>
  </si>
  <si>
    <t>13q Población promovida en Diversificado Hombre</t>
  </si>
  <si>
    <t>13r Población promovida en Diversificado Mujer</t>
  </si>
  <si>
    <t>13ah Tasa de Aprobación Primaria</t>
  </si>
  <si>
    <t>P_AP_PR</t>
  </si>
  <si>
    <t>13ai Tasa de Aprobación Primaria Hombre</t>
  </si>
  <si>
    <t>P_AP_PRH</t>
  </si>
  <si>
    <t>13aj Tasa de Aprobación Primaria Mujer</t>
  </si>
  <si>
    <t>P_AP_PRM</t>
  </si>
  <si>
    <t xml:space="preserve">13am Tasa de Reprobación Primaria </t>
  </si>
  <si>
    <t>P_RP_PR</t>
  </si>
  <si>
    <t>13an Tasa de Reprobación Primaria Hombre</t>
  </si>
  <si>
    <t>P_RP_PRH</t>
  </si>
  <si>
    <t>13ao Tasa de Reprobación Primaria Mujer</t>
  </si>
  <si>
    <t>P_RP_PRM</t>
  </si>
  <si>
    <t>13ar Tasa de Aprobación Básicos</t>
  </si>
  <si>
    <t>P_AP_BA</t>
  </si>
  <si>
    <t>13as Tasa de Aprobación Básicos Hombre</t>
  </si>
  <si>
    <t>P_AP_BAH</t>
  </si>
  <si>
    <t>13at Tasa de Aprobación Básicos Mujer</t>
  </si>
  <si>
    <t>P_AP_BAM</t>
  </si>
  <si>
    <t xml:space="preserve">13aw Tasa de Reprobación Básicos </t>
  </si>
  <si>
    <t>P_RP_BA</t>
  </si>
  <si>
    <t>13ax Tasa de Reprobación Básicos Hombre</t>
  </si>
  <si>
    <t>P_RP_BAH</t>
  </si>
  <si>
    <t>13ay Tasa de Reprobación Básicos Mujer</t>
  </si>
  <si>
    <t>P_RP_BAM</t>
  </si>
  <si>
    <t>13bb Tasa de Aprobación Diversificado</t>
  </si>
  <si>
    <t>P_AP_DV</t>
  </si>
  <si>
    <t>13bc Tasa de Aprobación Diversificado Hombre</t>
  </si>
  <si>
    <t>P_AP_DVH</t>
  </si>
  <si>
    <t>13bd Tasa de Aprobación Diversificado Mujer</t>
  </si>
  <si>
    <t>P_AP_DVM</t>
  </si>
  <si>
    <t xml:space="preserve">13bg Tasa de Reprobación Diversificado </t>
  </si>
  <si>
    <t>P_RP_DV</t>
  </si>
  <si>
    <t>13bh Tasa de Reprobación Diversificado Hombre</t>
  </si>
  <si>
    <t>P_RP_DVH</t>
  </si>
  <si>
    <t>13bi Tasa de Reprobación Diversificado Mujer</t>
  </si>
  <si>
    <t>P_RP_DVM</t>
  </si>
  <si>
    <t>Tasa de aprobación, calculada como: (población promovida / población inscrita final) * 100</t>
  </si>
  <si>
    <t>Tasa de reprobación, calculada como: [(población inscrita final - población promovida) / población inscrita final)] * 100</t>
  </si>
  <si>
    <t>Total de Estudiantes promovidos y no promovidos por nivel de escolaridad, por sexo y grupo étnico</t>
  </si>
  <si>
    <t>Indicador</t>
  </si>
  <si>
    <t>Tasa de aprobación</t>
  </si>
  <si>
    <t>Tasa de reprobación</t>
  </si>
  <si>
    <t xml:space="preserve">Fecha de Datos </t>
  </si>
  <si>
    <t>Número de personas</t>
  </si>
  <si>
    <t>T6A15PRF</t>
  </si>
  <si>
    <t>T6A15PRFH</t>
  </si>
  <si>
    <t>T12A21BAF</t>
  </si>
  <si>
    <t>T12A21BAFH</t>
  </si>
  <si>
    <t>T12A21BAFM</t>
  </si>
  <si>
    <t>T15A21DVF</t>
  </si>
  <si>
    <t>T15A21DVFH</t>
  </si>
  <si>
    <t>T15A21DVFM</t>
  </si>
  <si>
    <t>PROPR</t>
  </si>
  <si>
    <t>PROPRH</t>
  </si>
  <si>
    <t>PROPRM</t>
  </si>
  <si>
    <t>PROBA</t>
  </si>
  <si>
    <t>PROBAH</t>
  </si>
  <si>
    <t>PROBAM</t>
  </si>
  <si>
    <t>PRODV</t>
  </si>
  <si>
    <t>PRODVH</t>
  </si>
  <si>
    <t>PRODVM</t>
  </si>
  <si>
    <t>T6A15PRFM</t>
  </si>
  <si>
    <t>Código de campo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</si>
  <si>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</si>
  <si>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</si>
  <si>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</si>
  <si>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</si>
  <si>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</si>
  <si>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</si>
  <si>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</si>
  <si>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</si>
  <si>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</si>
  <si>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</si>
  <si>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</si>
  <si>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</si>
  <si>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</si>
  <si>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</si>
  <si>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</si>
  <si>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</si>
  <si>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</si>
  <si>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</si>
  <si>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</si>
  <si>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</si>
  <si>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</si>
  <si>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</si>
  <si>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</si>
  <si>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</si>
  <si>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</si>
  <si>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</si>
  <si>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</si>
  <si>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</si>
  <si>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13 - 05</t>
  </si>
  <si>
    <t>Municipios del Departamento de Escuintla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</si>
</sst>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4</xdr:row>
      <xdr:rowOff>9525</xdr:rowOff>
    </xdr:from>
    <xdr:to>
      <xdr:col>14</xdr:col>
      <xdr:colOff>409575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55" zoomScaleNormal="55" workbookViewId="0" topLeftCell="A1">
      <selection activeCell="D9" sqref="D9:K9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29.7109375" style="0" customWidth="1"/>
    <col min="5" max="5" width="16.140625" style="0" customWidth="1"/>
    <col min="7" max="7" width="12.28125" style="0" customWidth="1"/>
    <col min="14" max="14" width="13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5" customFormat="1" ht="12">
      <c r="A6" s="38" t="s">
        <v>4</v>
      </c>
      <c r="B6" s="39"/>
      <c r="D6" s="40" t="s">
        <v>120</v>
      </c>
      <c r="E6" s="41"/>
    </row>
    <row r="7" s="6" customFormat="1" ht="12"/>
    <row r="8" spans="2:12" s="6" customFormat="1" ht="12.75" customHeight="1">
      <c r="B8" s="18" t="s">
        <v>7</v>
      </c>
      <c r="C8" s="19"/>
      <c r="D8" s="43" t="s">
        <v>67</v>
      </c>
      <c r="E8" s="43"/>
      <c r="F8" s="43"/>
      <c r="G8" s="43"/>
      <c r="H8" s="43"/>
      <c r="I8" s="43"/>
      <c r="J8" s="43"/>
      <c r="K8" s="44"/>
      <c r="L8" s="7"/>
    </row>
    <row r="9" spans="2:12" s="8" customFormat="1" ht="12.75" customHeight="1">
      <c r="B9" s="20" t="s">
        <v>68</v>
      </c>
      <c r="C9" s="21"/>
      <c r="D9" s="45" t="s">
        <v>69</v>
      </c>
      <c r="E9" s="45"/>
      <c r="F9" s="45"/>
      <c r="G9" s="45"/>
      <c r="H9" s="45"/>
      <c r="I9" s="45"/>
      <c r="J9" s="45"/>
      <c r="K9" s="46"/>
      <c r="L9" s="9"/>
    </row>
    <row r="10" spans="2:12" s="8" customFormat="1" ht="12.75" customHeight="1">
      <c r="B10" s="20"/>
      <c r="C10" s="21"/>
      <c r="D10" s="45" t="s">
        <v>70</v>
      </c>
      <c r="E10" s="45"/>
      <c r="F10" s="45"/>
      <c r="G10" s="45"/>
      <c r="H10" s="45"/>
      <c r="I10" s="45"/>
      <c r="J10" s="45"/>
      <c r="K10" s="46"/>
      <c r="L10" s="9"/>
    </row>
    <row r="11" spans="2:12" s="6" customFormat="1" ht="12">
      <c r="B11" s="22" t="s">
        <v>5</v>
      </c>
      <c r="C11" s="14"/>
      <c r="D11" s="47" t="s">
        <v>121</v>
      </c>
      <c r="E11" s="47"/>
      <c r="F11" s="47"/>
      <c r="G11" s="47"/>
      <c r="H11" s="47"/>
      <c r="I11" s="47"/>
      <c r="J11" s="47"/>
      <c r="K11" s="48"/>
      <c r="L11" s="10"/>
    </row>
    <row r="12" spans="2:12" s="6" customFormat="1" ht="12.75" customHeight="1">
      <c r="B12" s="22" t="s">
        <v>71</v>
      </c>
      <c r="C12" s="14"/>
      <c r="D12" s="49">
        <v>2005</v>
      </c>
      <c r="E12" s="49"/>
      <c r="F12" s="49"/>
      <c r="G12" s="49"/>
      <c r="H12" s="49"/>
      <c r="I12" s="49"/>
      <c r="J12" s="49"/>
      <c r="K12" s="50"/>
      <c r="L12" s="10"/>
    </row>
    <row r="13" spans="2:17" s="6" customFormat="1" ht="12">
      <c r="B13" s="22" t="s">
        <v>6</v>
      </c>
      <c r="C13" s="14"/>
      <c r="D13" s="47" t="s">
        <v>72</v>
      </c>
      <c r="E13" s="47"/>
      <c r="F13" s="47"/>
      <c r="G13" s="47"/>
      <c r="H13" s="47"/>
      <c r="I13" s="47"/>
      <c r="J13" s="47"/>
      <c r="K13" s="48"/>
      <c r="O13" s="11"/>
      <c r="P13" s="11"/>
      <c r="Q13" s="11"/>
    </row>
    <row r="14" spans="2:12" s="12" customFormat="1" ht="12">
      <c r="B14" s="23" t="s">
        <v>9</v>
      </c>
      <c r="C14" s="24"/>
      <c r="D14" s="25" t="s">
        <v>10</v>
      </c>
      <c r="E14" s="25"/>
      <c r="F14" s="25"/>
      <c r="G14" s="25"/>
      <c r="H14" s="25"/>
      <c r="I14" s="25"/>
      <c r="J14" s="25"/>
      <c r="K14" s="26"/>
      <c r="L14" s="27"/>
    </row>
    <row r="16" spans="2:19" s="6" customFormat="1" ht="36">
      <c r="B16" s="37"/>
      <c r="C16" s="37"/>
      <c r="D16" s="37"/>
      <c r="E16" s="13"/>
      <c r="F16" s="15" t="s">
        <v>92</v>
      </c>
      <c r="G16" s="15" t="s">
        <v>93</v>
      </c>
      <c r="H16" s="15" t="s">
        <v>94</v>
      </c>
      <c r="I16" s="15" t="s">
        <v>95</v>
      </c>
      <c r="J16" s="15" t="s">
        <v>96</v>
      </c>
      <c r="K16" s="15" t="s">
        <v>97</v>
      </c>
      <c r="L16" s="15" t="s">
        <v>98</v>
      </c>
      <c r="M16" s="15" t="s">
        <v>99</v>
      </c>
      <c r="N16" s="15" t="s">
        <v>100</v>
      </c>
      <c r="O16" s="15" t="s">
        <v>101</v>
      </c>
      <c r="P16" s="15" t="s">
        <v>102</v>
      </c>
      <c r="Q16" s="15" t="s">
        <v>103</v>
      </c>
      <c r="R16" s="15" t="s">
        <v>104</v>
      </c>
      <c r="S16" s="15" t="s">
        <v>105</v>
      </c>
    </row>
    <row r="17" spans="2:19" s="6" customFormat="1" ht="12">
      <c r="B17" s="42" t="s">
        <v>8</v>
      </c>
      <c r="C17" s="42"/>
      <c r="D17" s="42"/>
      <c r="E17" s="17" t="s">
        <v>91</v>
      </c>
      <c r="F17" s="16" t="s">
        <v>106</v>
      </c>
      <c r="G17" s="16" t="s">
        <v>107</v>
      </c>
      <c r="H17" s="16" t="s">
        <v>108</v>
      </c>
      <c r="I17" s="16" t="s">
        <v>109</v>
      </c>
      <c r="J17" s="16" t="s">
        <v>110</v>
      </c>
      <c r="K17" s="16" t="s">
        <v>111</v>
      </c>
      <c r="L17" s="16" t="s">
        <v>112</v>
      </c>
      <c r="M17" s="16" t="s">
        <v>113</v>
      </c>
      <c r="N17" s="16" t="s">
        <v>114</v>
      </c>
      <c r="O17" s="16" t="s">
        <v>115</v>
      </c>
      <c r="P17" s="16" t="s">
        <v>116</v>
      </c>
      <c r="Q17" s="16" t="s">
        <v>117</v>
      </c>
      <c r="R17" s="16" t="s">
        <v>118</v>
      </c>
      <c r="S17" s="16" t="s">
        <v>119</v>
      </c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9" s="6" customFormat="1" ht="12.75" customHeight="1">
      <c r="B19" s="28" t="s">
        <v>11</v>
      </c>
      <c r="C19" s="29"/>
      <c r="D19" s="29"/>
      <c r="E19" s="30" t="s">
        <v>73</v>
      </c>
      <c r="F19" s="33">
        <v>20612</v>
      </c>
      <c r="G19" s="34">
        <v>15785</v>
      </c>
      <c r="H19" s="34">
        <v>2937</v>
      </c>
      <c r="I19" s="34">
        <v>4952</v>
      </c>
      <c r="J19" s="34">
        <v>6209</v>
      </c>
      <c r="K19" s="34">
        <v>7970</v>
      </c>
      <c r="L19" s="34">
        <v>8419</v>
      </c>
      <c r="M19" s="34">
        <v>2686</v>
      </c>
      <c r="N19" s="34">
        <v>8111</v>
      </c>
      <c r="O19" s="34">
        <v>2378</v>
      </c>
      <c r="P19" s="34">
        <v>7041</v>
      </c>
      <c r="Q19" s="34">
        <v>2435</v>
      </c>
      <c r="R19" s="34">
        <v>11871</v>
      </c>
      <c r="S19" s="35">
        <f aca="true" t="shared" si="0" ref="S19:S36">SUM(F19:R19)</f>
        <v>101406</v>
      </c>
    </row>
    <row r="20" spans="2:19" s="6" customFormat="1" ht="12.75" customHeight="1">
      <c r="B20" s="28" t="s">
        <v>12</v>
      </c>
      <c r="C20" s="29"/>
      <c r="D20" s="29"/>
      <c r="E20" s="30" t="s">
        <v>74</v>
      </c>
      <c r="F20" s="33">
        <v>10645</v>
      </c>
      <c r="G20" s="34">
        <v>8341</v>
      </c>
      <c r="H20" s="34">
        <v>1511</v>
      </c>
      <c r="I20" s="34">
        <v>2593</v>
      </c>
      <c r="J20" s="34">
        <v>3337</v>
      </c>
      <c r="K20" s="34">
        <v>4205</v>
      </c>
      <c r="L20" s="34">
        <v>4404</v>
      </c>
      <c r="M20" s="34">
        <v>1464</v>
      </c>
      <c r="N20" s="34">
        <v>4262</v>
      </c>
      <c r="O20" s="34">
        <v>1254</v>
      </c>
      <c r="P20" s="34">
        <v>3733</v>
      </c>
      <c r="Q20" s="34">
        <v>1255</v>
      </c>
      <c r="R20" s="34">
        <v>6130</v>
      </c>
      <c r="S20" s="35">
        <f t="shared" si="0"/>
        <v>53134</v>
      </c>
    </row>
    <row r="21" spans="2:19" s="6" customFormat="1" ht="12.75" customHeight="1">
      <c r="B21" s="28" t="s">
        <v>13</v>
      </c>
      <c r="C21" s="29"/>
      <c r="D21" s="29"/>
      <c r="E21" s="30" t="s">
        <v>90</v>
      </c>
      <c r="F21" s="33">
        <v>5421</v>
      </c>
      <c r="G21" s="34">
        <v>2473</v>
      </c>
      <c r="H21" s="34">
        <v>470</v>
      </c>
      <c r="I21" s="34">
        <v>754</v>
      </c>
      <c r="J21" s="34">
        <v>308</v>
      </c>
      <c r="K21" s="34">
        <v>1047</v>
      </c>
      <c r="L21" s="34">
        <v>484</v>
      </c>
      <c r="M21" s="34">
        <v>209</v>
      </c>
      <c r="N21" s="34">
        <v>1115</v>
      </c>
      <c r="O21" s="34">
        <v>315</v>
      </c>
      <c r="P21" s="34">
        <v>1776</v>
      </c>
      <c r="Q21" s="34">
        <v>446</v>
      </c>
      <c r="R21" s="34">
        <v>1169</v>
      </c>
      <c r="S21" s="35">
        <f t="shared" si="0"/>
        <v>15987</v>
      </c>
    </row>
    <row r="22" spans="2:19" s="6" customFormat="1" ht="12.75" customHeight="1">
      <c r="B22" s="28" t="s">
        <v>14</v>
      </c>
      <c r="C22" s="29"/>
      <c r="D22" s="29"/>
      <c r="E22" s="30" t="s">
        <v>75</v>
      </c>
      <c r="F22" s="33">
        <v>7326</v>
      </c>
      <c r="G22" s="34">
        <v>5754</v>
      </c>
      <c r="H22" s="34">
        <v>1005</v>
      </c>
      <c r="I22" s="34">
        <v>1547</v>
      </c>
      <c r="J22" s="34">
        <v>1139</v>
      </c>
      <c r="K22" s="34">
        <v>1656</v>
      </c>
      <c r="L22" s="34">
        <v>1242</v>
      </c>
      <c r="M22" s="34">
        <v>390</v>
      </c>
      <c r="N22" s="34">
        <v>1610</v>
      </c>
      <c r="O22" s="34">
        <v>507</v>
      </c>
      <c r="P22" s="34">
        <v>1478</v>
      </c>
      <c r="Q22" s="34">
        <v>485</v>
      </c>
      <c r="R22" s="34">
        <v>2212</v>
      </c>
      <c r="S22" s="35">
        <f t="shared" si="0"/>
        <v>26351</v>
      </c>
    </row>
    <row r="23" spans="2:19" s="6" customFormat="1" ht="12.75" customHeight="1">
      <c r="B23" s="28" t="s">
        <v>15</v>
      </c>
      <c r="C23" s="29"/>
      <c r="D23" s="29"/>
      <c r="E23" s="30" t="s">
        <v>76</v>
      </c>
      <c r="F23" s="33">
        <v>3919</v>
      </c>
      <c r="G23" s="34">
        <v>3312</v>
      </c>
      <c r="H23" s="34">
        <v>588</v>
      </c>
      <c r="I23" s="34">
        <v>911</v>
      </c>
      <c r="J23" s="34">
        <v>583</v>
      </c>
      <c r="K23" s="34">
        <v>896</v>
      </c>
      <c r="L23" s="34">
        <v>645</v>
      </c>
      <c r="M23" s="34">
        <v>215</v>
      </c>
      <c r="N23" s="34">
        <v>799</v>
      </c>
      <c r="O23" s="34">
        <v>279</v>
      </c>
      <c r="P23" s="34">
        <v>772</v>
      </c>
      <c r="Q23" s="34">
        <v>247</v>
      </c>
      <c r="R23" s="34">
        <v>1111</v>
      </c>
      <c r="S23" s="35">
        <f t="shared" si="0"/>
        <v>14277</v>
      </c>
    </row>
    <row r="24" spans="2:19" s="6" customFormat="1" ht="12.75" customHeight="1">
      <c r="B24" s="28" t="s">
        <v>16</v>
      </c>
      <c r="C24" s="29"/>
      <c r="D24" s="29"/>
      <c r="E24" s="30" t="s">
        <v>77</v>
      </c>
      <c r="F24" s="33">
        <v>3407</v>
      </c>
      <c r="G24" s="34">
        <v>2442</v>
      </c>
      <c r="H24" s="34">
        <v>417</v>
      </c>
      <c r="I24" s="34">
        <v>636</v>
      </c>
      <c r="J24" s="34">
        <v>556</v>
      </c>
      <c r="K24" s="34">
        <v>760</v>
      </c>
      <c r="L24" s="34">
        <v>597</v>
      </c>
      <c r="M24" s="34">
        <v>175</v>
      </c>
      <c r="N24" s="34">
        <v>811</v>
      </c>
      <c r="O24" s="34">
        <v>228</v>
      </c>
      <c r="P24" s="34">
        <v>706</v>
      </c>
      <c r="Q24" s="34">
        <v>238</v>
      </c>
      <c r="R24" s="34">
        <v>1101</v>
      </c>
      <c r="S24" s="35">
        <f t="shared" si="0"/>
        <v>12074</v>
      </c>
    </row>
    <row r="25" spans="2:19" s="6" customFormat="1" ht="12.75" customHeight="1">
      <c r="B25" s="28" t="s">
        <v>17</v>
      </c>
      <c r="C25" s="29"/>
      <c r="D25" s="29"/>
      <c r="E25" s="30" t="s">
        <v>78</v>
      </c>
      <c r="F25" s="33">
        <v>4988</v>
      </c>
      <c r="G25" s="34">
        <v>2932</v>
      </c>
      <c r="H25" s="34">
        <v>49</v>
      </c>
      <c r="I25" s="34">
        <v>107</v>
      </c>
      <c r="J25" s="34">
        <v>35</v>
      </c>
      <c r="K25" s="34">
        <v>385</v>
      </c>
      <c r="L25" s="34">
        <v>420</v>
      </c>
      <c r="M25" s="34">
        <v>7</v>
      </c>
      <c r="N25" s="34">
        <v>1358</v>
      </c>
      <c r="O25" s="34">
        <v>24</v>
      </c>
      <c r="P25" s="34">
        <v>132</v>
      </c>
      <c r="Q25" s="34">
        <v>94</v>
      </c>
      <c r="R25" s="34">
        <v>1236</v>
      </c>
      <c r="S25" s="35">
        <f t="shared" si="0"/>
        <v>11767</v>
      </c>
    </row>
    <row r="26" spans="2:19" s="6" customFormat="1" ht="12.75" customHeight="1">
      <c r="B26" s="28" t="s">
        <v>18</v>
      </c>
      <c r="C26" s="29"/>
      <c r="D26" s="29"/>
      <c r="E26" s="30" t="s">
        <v>79</v>
      </c>
      <c r="F26" s="33">
        <v>2519</v>
      </c>
      <c r="G26" s="34">
        <v>1584</v>
      </c>
      <c r="H26" s="34">
        <v>25</v>
      </c>
      <c r="I26" s="34">
        <v>90</v>
      </c>
      <c r="J26" s="34">
        <v>19</v>
      </c>
      <c r="K26" s="34">
        <v>166</v>
      </c>
      <c r="L26" s="34">
        <v>155</v>
      </c>
      <c r="M26" s="34">
        <v>7</v>
      </c>
      <c r="N26" s="34">
        <v>740</v>
      </c>
      <c r="O26" s="34">
        <v>17</v>
      </c>
      <c r="P26" s="34">
        <v>52</v>
      </c>
      <c r="Q26" s="34">
        <v>40</v>
      </c>
      <c r="R26" s="34">
        <v>530</v>
      </c>
      <c r="S26" s="35">
        <f t="shared" si="0"/>
        <v>5944</v>
      </c>
    </row>
    <row r="27" spans="2:19" s="6" customFormat="1" ht="12.75" customHeight="1">
      <c r="B27" s="28" t="s">
        <v>19</v>
      </c>
      <c r="C27" s="29"/>
      <c r="D27" s="29"/>
      <c r="E27" s="30" t="s">
        <v>80</v>
      </c>
      <c r="F27" s="33">
        <v>2469</v>
      </c>
      <c r="G27" s="34">
        <v>1348</v>
      </c>
      <c r="H27" s="34">
        <v>24</v>
      </c>
      <c r="I27" s="34">
        <v>17</v>
      </c>
      <c r="J27" s="34">
        <v>16</v>
      </c>
      <c r="K27" s="34">
        <v>219</v>
      </c>
      <c r="L27" s="34">
        <v>265</v>
      </c>
      <c r="M27" s="34">
        <v>0</v>
      </c>
      <c r="N27" s="34">
        <v>618</v>
      </c>
      <c r="O27" s="34">
        <v>7</v>
      </c>
      <c r="P27" s="34">
        <v>80</v>
      </c>
      <c r="Q27" s="34">
        <v>54</v>
      </c>
      <c r="R27" s="34">
        <v>706</v>
      </c>
      <c r="S27" s="35">
        <f t="shared" si="0"/>
        <v>5823</v>
      </c>
    </row>
    <row r="28" spans="2:19" s="6" customFormat="1" ht="12.75" customHeight="1">
      <c r="B28" s="32" t="s">
        <v>20</v>
      </c>
      <c r="C28" s="29"/>
      <c r="D28" s="29"/>
      <c r="E28" s="31" t="s">
        <v>81</v>
      </c>
      <c r="F28" s="33">
        <v>18378</v>
      </c>
      <c r="G28" s="33">
        <v>13785</v>
      </c>
      <c r="H28" s="33">
        <v>2619</v>
      </c>
      <c r="I28" s="33">
        <v>4441</v>
      </c>
      <c r="J28" s="33">
        <v>5317</v>
      </c>
      <c r="K28" s="33">
        <v>6757</v>
      </c>
      <c r="L28" s="33">
        <v>7330</v>
      </c>
      <c r="M28" s="33">
        <v>2282</v>
      </c>
      <c r="N28" s="33">
        <v>6931</v>
      </c>
      <c r="O28" s="33">
        <v>2101</v>
      </c>
      <c r="P28" s="33">
        <v>6106</v>
      </c>
      <c r="Q28" s="33">
        <v>2112</v>
      </c>
      <c r="R28" s="33">
        <v>10333</v>
      </c>
      <c r="S28" s="35">
        <f t="shared" si="0"/>
        <v>88492</v>
      </c>
    </row>
    <row r="29" spans="2:19" s="6" customFormat="1" ht="12.75" customHeight="1">
      <c r="B29" s="32" t="s">
        <v>21</v>
      </c>
      <c r="C29" s="29"/>
      <c r="D29" s="29"/>
      <c r="E29" s="31" t="s">
        <v>82</v>
      </c>
      <c r="F29" s="33">
        <v>9334</v>
      </c>
      <c r="G29" s="33">
        <v>7184</v>
      </c>
      <c r="H29" s="33">
        <v>1330</v>
      </c>
      <c r="I29" s="33">
        <v>2307</v>
      </c>
      <c r="J29" s="33">
        <v>2826</v>
      </c>
      <c r="K29" s="33">
        <v>3499</v>
      </c>
      <c r="L29" s="33">
        <v>3781</v>
      </c>
      <c r="M29" s="33">
        <v>1238</v>
      </c>
      <c r="N29" s="33">
        <v>3568</v>
      </c>
      <c r="O29" s="33">
        <v>1101</v>
      </c>
      <c r="P29" s="33">
        <v>3208</v>
      </c>
      <c r="Q29" s="33">
        <v>1071</v>
      </c>
      <c r="R29" s="33">
        <v>5223</v>
      </c>
      <c r="S29" s="35">
        <f t="shared" si="0"/>
        <v>45670</v>
      </c>
    </row>
    <row r="30" spans="2:19" s="6" customFormat="1" ht="12.75" customHeight="1">
      <c r="B30" s="32" t="s">
        <v>22</v>
      </c>
      <c r="C30" s="29"/>
      <c r="D30" s="29"/>
      <c r="E30" s="31" t="s">
        <v>83</v>
      </c>
      <c r="F30" s="33">
        <v>9044</v>
      </c>
      <c r="G30" s="33">
        <v>6601</v>
      </c>
      <c r="H30" s="33">
        <v>1289</v>
      </c>
      <c r="I30" s="33">
        <v>2134</v>
      </c>
      <c r="J30" s="33">
        <v>2491</v>
      </c>
      <c r="K30" s="33">
        <v>3258</v>
      </c>
      <c r="L30" s="33">
        <v>3549</v>
      </c>
      <c r="M30" s="33">
        <v>1044</v>
      </c>
      <c r="N30" s="33">
        <v>3363</v>
      </c>
      <c r="O30" s="33">
        <v>1000</v>
      </c>
      <c r="P30" s="33">
        <v>2898</v>
      </c>
      <c r="Q30" s="33">
        <v>1041</v>
      </c>
      <c r="R30" s="33">
        <v>5110</v>
      </c>
      <c r="S30" s="35">
        <f t="shared" si="0"/>
        <v>42822</v>
      </c>
    </row>
    <row r="31" spans="2:19" s="6" customFormat="1" ht="12.75" customHeight="1">
      <c r="B31" s="32" t="s">
        <v>23</v>
      </c>
      <c r="C31" s="29"/>
      <c r="D31" s="29"/>
      <c r="E31" s="31" t="s">
        <v>84</v>
      </c>
      <c r="F31" s="34">
        <v>3826</v>
      </c>
      <c r="G31" s="34">
        <v>4074</v>
      </c>
      <c r="H31" s="34">
        <v>861</v>
      </c>
      <c r="I31" s="34">
        <v>1263</v>
      </c>
      <c r="J31" s="34">
        <v>627</v>
      </c>
      <c r="K31" s="34">
        <v>903</v>
      </c>
      <c r="L31" s="34">
        <v>674</v>
      </c>
      <c r="M31" s="34">
        <v>259</v>
      </c>
      <c r="N31" s="34">
        <v>776</v>
      </c>
      <c r="O31" s="34">
        <v>229</v>
      </c>
      <c r="P31" s="34">
        <v>764</v>
      </c>
      <c r="Q31" s="34">
        <v>272</v>
      </c>
      <c r="R31" s="34">
        <v>1344</v>
      </c>
      <c r="S31" s="35">
        <f t="shared" si="0"/>
        <v>15872</v>
      </c>
    </row>
    <row r="32" spans="2:19" s="6" customFormat="1" ht="12.75" customHeight="1">
      <c r="B32" s="32" t="s">
        <v>24</v>
      </c>
      <c r="C32" s="29"/>
      <c r="D32" s="29"/>
      <c r="E32" s="31" t="s">
        <v>85</v>
      </c>
      <c r="F32" s="34">
        <v>1881</v>
      </c>
      <c r="G32" s="34">
        <v>2251</v>
      </c>
      <c r="H32" s="34">
        <v>493</v>
      </c>
      <c r="I32" s="34">
        <v>725</v>
      </c>
      <c r="J32" s="34">
        <v>287</v>
      </c>
      <c r="K32" s="34">
        <v>439</v>
      </c>
      <c r="L32" s="34">
        <v>329</v>
      </c>
      <c r="M32" s="34">
        <v>138</v>
      </c>
      <c r="N32" s="34">
        <v>359</v>
      </c>
      <c r="O32" s="34">
        <v>109</v>
      </c>
      <c r="P32" s="34">
        <v>391</v>
      </c>
      <c r="Q32" s="34">
        <v>100</v>
      </c>
      <c r="R32" s="34">
        <v>604</v>
      </c>
      <c r="S32" s="35">
        <f t="shared" si="0"/>
        <v>8106</v>
      </c>
    </row>
    <row r="33" spans="2:19" s="6" customFormat="1" ht="12.75" customHeight="1">
      <c r="B33" s="32" t="s">
        <v>25</v>
      </c>
      <c r="C33" s="29"/>
      <c r="D33" s="29"/>
      <c r="E33" s="31" t="s">
        <v>86</v>
      </c>
      <c r="F33" s="34">
        <v>1945</v>
      </c>
      <c r="G33" s="34">
        <v>1823</v>
      </c>
      <c r="H33" s="34">
        <v>368</v>
      </c>
      <c r="I33" s="34">
        <v>538</v>
      </c>
      <c r="J33" s="34">
        <v>340</v>
      </c>
      <c r="K33" s="34">
        <v>464</v>
      </c>
      <c r="L33" s="34">
        <v>345</v>
      </c>
      <c r="M33" s="34">
        <v>121</v>
      </c>
      <c r="N33" s="34">
        <v>417</v>
      </c>
      <c r="O33" s="34">
        <v>120</v>
      </c>
      <c r="P33" s="34">
        <v>373</v>
      </c>
      <c r="Q33" s="34">
        <v>172</v>
      </c>
      <c r="R33" s="34">
        <v>740</v>
      </c>
      <c r="S33" s="35">
        <f t="shared" si="0"/>
        <v>7766</v>
      </c>
    </row>
    <row r="34" spans="2:19" s="6" customFormat="1" ht="12.75" customHeight="1">
      <c r="B34" s="32" t="s">
        <v>26</v>
      </c>
      <c r="C34" s="29"/>
      <c r="D34" s="29"/>
      <c r="E34" s="31" t="s">
        <v>87</v>
      </c>
      <c r="F34" s="34">
        <v>3598</v>
      </c>
      <c r="G34" s="34">
        <v>2239</v>
      </c>
      <c r="H34" s="34">
        <v>32</v>
      </c>
      <c r="I34" s="34">
        <v>97</v>
      </c>
      <c r="J34" s="34">
        <v>28</v>
      </c>
      <c r="K34" s="34">
        <v>316</v>
      </c>
      <c r="L34" s="34">
        <v>336</v>
      </c>
      <c r="M34" s="34">
        <v>6</v>
      </c>
      <c r="N34" s="34">
        <v>1067</v>
      </c>
      <c r="O34" s="34">
        <v>13</v>
      </c>
      <c r="P34" s="34">
        <v>102</v>
      </c>
      <c r="Q34" s="34">
        <v>84</v>
      </c>
      <c r="R34" s="34">
        <v>974</v>
      </c>
      <c r="S34" s="35">
        <f t="shared" si="0"/>
        <v>8892</v>
      </c>
    </row>
    <row r="35" spans="2:19" s="6" customFormat="1" ht="12.75" customHeight="1">
      <c r="B35" s="32" t="s">
        <v>27</v>
      </c>
      <c r="C35" s="29"/>
      <c r="D35" s="29"/>
      <c r="E35" s="31" t="s">
        <v>88</v>
      </c>
      <c r="F35" s="34">
        <v>1683</v>
      </c>
      <c r="G35" s="34">
        <v>1212</v>
      </c>
      <c r="H35" s="34">
        <v>13</v>
      </c>
      <c r="I35" s="34">
        <v>81</v>
      </c>
      <c r="J35" s="34">
        <v>15</v>
      </c>
      <c r="K35" s="34">
        <v>119</v>
      </c>
      <c r="L35" s="34">
        <v>111</v>
      </c>
      <c r="M35" s="34">
        <v>6</v>
      </c>
      <c r="N35" s="34">
        <v>576</v>
      </c>
      <c r="O35" s="34">
        <v>11</v>
      </c>
      <c r="P35" s="34">
        <v>44</v>
      </c>
      <c r="Q35" s="34">
        <v>39</v>
      </c>
      <c r="R35" s="34">
        <v>383</v>
      </c>
      <c r="S35" s="35">
        <f t="shared" si="0"/>
        <v>4293</v>
      </c>
    </row>
    <row r="36" spans="2:19" s="6" customFormat="1" ht="12.75" customHeight="1">
      <c r="B36" s="32" t="s">
        <v>28</v>
      </c>
      <c r="C36" s="29"/>
      <c r="D36" s="29"/>
      <c r="E36" s="31" t="s">
        <v>89</v>
      </c>
      <c r="F36" s="34">
        <v>1915</v>
      </c>
      <c r="G36" s="34">
        <v>1027</v>
      </c>
      <c r="H36" s="34">
        <v>19</v>
      </c>
      <c r="I36" s="34">
        <v>16</v>
      </c>
      <c r="J36" s="34">
        <v>13</v>
      </c>
      <c r="K36" s="34">
        <v>197</v>
      </c>
      <c r="L36" s="34">
        <v>225</v>
      </c>
      <c r="M36" s="34">
        <v>0</v>
      </c>
      <c r="N36" s="34">
        <v>491</v>
      </c>
      <c r="O36" s="34">
        <v>2</v>
      </c>
      <c r="P36" s="34">
        <v>58</v>
      </c>
      <c r="Q36" s="34">
        <v>45</v>
      </c>
      <c r="R36" s="34">
        <v>591</v>
      </c>
      <c r="S36" s="35">
        <f t="shared" si="0"/>
        <v>4599</v>
      </c>
    </row>
    <row r="37" spans="2:19" s="6" customFormat="1" ht="12.75" customHeight="1">
      <c r="B37" s="32" t="s">
        <v>29</v>
      </c>
      <c r="C37" s="29"/>
      <c r="D37" s="29"/>
      <c r="E37" s="31" t="s">
        <v>30</v>
      </c>
      <c r="F37" s="36">
        <f>SUM(F28/F19)*100</f>
        <v>89.16165340578304</v>
      </c>
      <c r="G37" s="36">
        <f>SUM(G28/G19)*100</f>
        <v>87.32974342730441</v>
      </c>
      <c r="H37" s="36">
        <f>SUM(H28/H19)*100</f>
        <v>89.1726251276813</v>
      </c>
      <c r="I37" s="36">
        <f>SUM(I28/I19)*100</f>
        <v>89.68093699515347</v>
      </c>
      <c r="J37" s="36">
        <f>SUM(J28/J19)*100</f>
        <v>85.63375744886456</v>
      </c>
      <c r="K37" s="36">
        <f>SUM(K28/K19)*100</f>
        <v>84.78042659974906</v>
      </c>
      <c r="L37" s="36">
        <f aca="true" t="shared" si="1" ref="L37:S37">SUM(L28/L19)*100</f>
        <v>87.06497208694618</v>
      </c>
      <c r="M37" s="36">
        <f t="shared" si="1"/>
        <v>84.95904690990321</v>
      </c>
      <c r="N37" s="36">
        <f t="shared" si="1"/>
        <v>85.45185550486994</v>
      </c>
      <c r="O37" s="36">
        <f t="shared" si="1"/>
        <v>88.3515559293524</v>
      </c>
      <c r="P37" s="36">
        <f t="shared" si="1"/>
        <v>86.72063627325663</v>
      </c>
      <c r="Q37" s="36">
        <f t="shared" si="1"/>
        <v>86.73511293634498</v>
      </c>
      <c r="R37" s="36">
        <f t="shared" si="1"/>
        <v>87.04405694549743</v>
      </c>
      <c r="S37" s="36">
        <f t="shared" si="1"/>
        <v>87.2650533499004</v>
      </c>
    </row>
    <row r="38" spans="2:19" s="6" customFormat="1" ht="12.75" customHeight="1">
      <c r="B38" s="32" t="s">
        <v>31</v>
      </c>
      <c r="C38" s="29"/>
      <c r="D38" s="29"/>
      <c r="E38" s="31" t="s">
        <v>32</v>
      </c>
      <c r="F38" s="36">
        <f aca="true" t="shared" si="2" ref="F38:K39">SUM(F29/F20)*100</f>
        <v>87.68435885392203</v>
      </c>
      <c r="G38" s="36">
        <f t="shared" si="2"/>
        <v>86.12876153938377</v>
      </c>
      <c r="H38" s="36">
        <f t="shared" si="2"/>
        <v>88.02117802779617</v>
      </c>
      <c r="I38" s="36">
        <f t="shared" si="2"/>
        <v>88.97030466640956</v>
      </c>
      <c r="J38" s="36">
        <f t="shared" si="2"/>
        <v>84.68684447108181</v>
      </c>
      <c r="K38" s="36">
        <f t="shared" si="2"/>
        <v>83.21046373365041</v>
      </c>
      <c r="L38" s="36">
        <f aca="true" t="shared" si="3" ref="L38:S38">SUM(L29/L20)*100</f>
        <v>85.85376930063579</v>
      </c>
      <c r="M38" s="36">
        <f t="shared" si="3"/>
        <v>84.56284153005464</v>
      </c>
      <c r="N38" s="36">
        <f t="shared" si="3"/>
        <v>83.71656499296105</v>
      </c>
      <c r="O38" s="36">
        <f t="shared" si="3"/>
        <v>87.79904306220095</v>
      </c>
      <c r="P38" s="36">
        <f t="shared" si="3"/>
        <v>85.93624430752746</v>
      </c>
      <c r="Q38" s="36">
        <f t="shared" si="3"/>
        <v>85.33864541832669</v>
      </c>
      <c r="R38" s="36">
        <f t="shared" si="3"/>
        <v>85.20391517128874</v>
      </c>
      <c r="S38" s="36">
        <f t="shared" si="3"/>
        <v>85.95249745925396</v>
      </c>
    </row>
    <row r="39" spans="2:19" s="6" customFormat="1" ht="12.75" customHeight="1">
      <c r="B39" s="32" t="s">
        <v>33</v>
      </c>
      <c r="C39" s="29"/>
      <c r="D39" s="29"/>
      <c r="E39" s="31" t="s">
        <v>34</v>
      </c>
      <c r="F39" s="36">
        <f t="shared" si="2"/>
        <v>166.83268769599704</v>
      </c>
      <c r="G39" s="36">
        <f t="shared" si="2"/>
        <v>266.92276587141123</v>
      </c>
      <c r="H39" s="36">
        <f t="shared" si="2"/>
        <v>274.25531914893617</v>
      </c>
      <c r="I39" s="36">
        <f t="shared" si="2"/>
        <v>283.0238726790451</v>
      </c>
      <c r="J39" s="36">
        <f t="shared" si="2"/>
        <v>808.7662337662337</v>
      </c>
      <c r="K39" s="36">
        <f t="shared" si="2"/>
        <v>311.17478510028656</v>
      </c>
      <c r="L39" s="36">
        <f aca="true" t="shared" si="4" ref="L39:S39">SUM(L30/L21)*100</f>
        <v>733.2644628099174</v>
      </c>
      <c r="M39" s="36">
        <f t="shared" si="4"/>
        <v>499.52153110047846</v>
      </c>
      <c r="N39" s="36">
        <f t="shared" si="4"/>
        <v>301.6143497757847</v>
      </c>
      <c r="O39" s="36">
        <f t="shared" si="4"/>
        <v>317.46031746031747</v>
      </c>
      <c r="P39" s="36">
        <f t="shared" si="4"/>
        <v>163.17567567567568</v>
      </c>
      <c r="Q39" s="36">
        <f t="shared" si="4"/>
        <v>233.40807174887894</v>
      </c>
      <c r="R39" s="36">
        <f t="shared" si="4"/>
        <v>437.125748502994</v>
      </c>
      <c r="S39" s="36">
        <f t="shared" si="4"/>
        <v>267.8551322949897</v>
      </c>
    </row>
    <row r="40" spans="2:19" s="6" customFormat="1" ht="12.75" customHeight="1">
      <c r="B40" s="32" t="s">
        <v>35</v>
      </c>
      <c r="C40" s="29"/>
      <c r="D40" s="29"/>
      <c r="E40" s="31" t="s">
        <v>36</v>
      </c>
      <c r="F40" s="36">
        <f>SUM((F19-F28)/F19)*100</f>
        <v>10.83834659421696</v>
      </c>
      <c r="G40" s="36">
        <f>SUM((G19-G28)/G19)*100</f>
        <v>12.670256572695598</v>
      </c>
      <c r="H40" s="36">
        <f>SUM((H19-H28)/H19)*100</f>
        <v>10.827374872318693</v>
      </c>
      <c r="I40" s="36">
        <f>SUM((I19-I28)/I19)*100</f>
        <v>10.319063004846527</v>
      </c>
      <c r="J40" s="36">
        <f>SUM((J19-J28)/J19)*100</f>
        <v>14.36624255113545</v>
      </c>
      <c r="K40" s="36">
        <f>SUM((K19-K28)/K19)*100</f>
        <v>15.21957340025094</v>
      </c>
      <c r="L40" s="36">
        <f aca="true" t="shared" si="5" ref="L40:S40">SUM((L19-L28)/L19)*100</f>
        <v>12.935027913053807</v>
      </c>
      <c r="M40" s="36">
        <f t="shared" si="5"/>
        <v>15.040953090096798</v>
      </c>
      <c r="N40" s="36">
        <f t="shared" si="5"/>
        <v>14.54814449513007</v>
      </c>
      <c r="O40" s="36">
        <f t="shared" si="5"/>
        <v>11.648444070647603</v>
      </c>
      <c r="P40" s="36">
        <f t="shared" si="5"/>
        <v>13.279363726743359</v>
      </c>
      <c r="Q40" s="36">
        <f t="shared" si="5"/>
        <v>13.264887063655031</v>
      </c>
      <c r="R40" s="36">
        <f t="shared" si="5"/>
        <v>12.955943054502569</v>
      </c>
      <c r="S40" s="36">
        <f t="shared" si="5"/>
        <v>12.734946650099598</v>
      </c>
    </row>
    <row r="41" spans="2:19" s="6" customFormat="1" ht="12.75" customHeight="1">
      <c r="B41" s="32" t="s">
        <v>37</v>
      </c>
      <c r="C41" s="29"/>
      <c r="D41" s="29"/>
      <c r="E41" s="31" t="s">
        <v>38</v>
      </c>
      <c r="F41" s="36">
        <f aca="true" t="shared" si="6" ref="F41:K42">SUM((F20-F29)/F20)*100</f>
        <v>12.315641146077972</v>
      </c>
      <c r="G41" s="36">
        <f t="shared" si="6"/>
        <v>13.871238460616233</v>
      </c>
      <c r="H41" s="36">
        <f t="shared" si="6"/>
        <v>11.97882197220384</v>
      </c>
      <c r="I41" s="36">
        <f t="shared" si="6"/>
        <v>11.029695333590436</v>
      </c>
      <c r="J41" s="36">
        <f t="shared" si="6"/>
        <v>15.313155528918191</v>
      </c>
      <c r="K41" s="36">
        <f t="shared" si="6"/>
        <v>16.789536266349582</v>
      </c>
      <c r="L41" s="36">
        <f aca="true" t="shared" si="7" ref="L41:S41">SUM((L20-L29)/L20)*100</f>
        <v>14.146230699364216</v>
      </c>
      <c r="M41" s="36">
        <f t="shared" si="7"/>
        <v>15.437158469945356</v>
      </c>
      <c r="N41" s="36">
        <f t="shared" si="7"/>
        <v>16.28343500703895</v>
      </c>
      <c r="O41" s="36">
        <f t="shared" si="7"/>
        <v>12.200956937799043</v>
      </c>
      <c r="P41" s="36">
        <f t="shared" si="7"/>
        <v>14.063755692472544</v>
      </c>
      <c r="Q41" s="36">
        <f t="shared" si="7"/>
        <v>14.661354581673306</v>
      </c>
      <c r="R41" s="36">
        <f t="shared" si="7"/>
        <v>14.796084828711257</v>
      </c>
      <c r="S41" s="36">
        <f t="shared" si="7"/>
        <v>14.047502540746038</v>
      </c>
    </row>
    <row r="42" spans="2:19" s="6" customFormat="1" ht="12.75" customHeight="1">
      <c r="B42" s="32" t="s">
        <v>39</v>
      </c>
      <c r="C42" s="29"/>
      <c r="D42" s="29"/>
      <c r="E42" s="31" t="s">
        <v>40</v>
      </c>
      <c r="F42" s="36">
        <f t="shared" si="6"/>
        <v>-66.83268769599705</v>
      </c>
      <c r="G42" s="36">
        <f t="shared" si="6"/>
        <v>-166.92276587141123</v>
      </c>
      <c r="H42" s="36">
        <f t="shared" si="6"/>
        <v>-174.25531914893617</v>
      </c>
      <c r="I42" s="36">
        <f t="shared" si="6"/>
        <v>-183.0238726790451</v>
      </c>
      <c r="J42" s="36">
        <f t="shared" si="6"/>
        <v>-708.7662337662338</v>
      </c>
      <c r="K42" s="36">
        <f t="shared" si="6"/>
        <v>-211.17478510028653</v>
      </c>
      <c r="L42" s="36">
        <f aca="true" t="shared" si="8" ref="L42:S42">SUM((L21-L30)/L21)*100</f>
        <v>-633.2644628099174</v>
      </c>
      <c r="M42" s="36">
        <f t="shared" si="8"/>
        <v>-399.52153110047846</v>
      </c>
      <c r="N42" s="36">
        <f t="shared" si="8"/>
        <v>-201.61434977578475</v>
      </c>
      <c r="O42" s="36">
        <f t="shared" si="8"/>
        <v>-217.46031746031744</v>
      </c>
      <c r="P42" s="36">
        <f t="shared" si="8"/>
        <v>-63.17567567567568</v>
      </c>
      <c r="Q42" s="36">
        <f t="shared" si="8"/>
        <v>-133.4080717488789</v>
      </c>
      <c r="R42" s="36">
        <f t="shared" si="8"/>
        <v>-337.12574850299404</v>
      </c>
      <c r="S42" s="36">
        <f t="shared" si="8"/>
        <v>-167.8551322949897</v>
      </c>
    </row>
    <row r="43" spans="2:19" s="6" customFormat="1" ht="12.75" customHeight="1">
      <c r="B43" s="32" t="s">
        <v>41</v>
      </c>
      <c r="C43" s="29"/>
      <c r="D43" s="29"/>
      <c r="E43" s="31" t="s">
        <v>42</v>
      </c>
      <c r="F43" s="36">
        <f>SUM(F31/F22)*100</f>
        <v>52.224952224952226</v>
      </c>
      <c r="G43" s="36">
        <f>SUM(G31/G22)*100</f>
        <v>70.8029197080292</v>
      </c>
      <c r="H43" s="36">
        <f>SUM(H31/H22)*100</f>
        <v>85.67164179104478</v>
      </c>
      <c r="I43" s="36">
        <f>SUM(I31/I22)*100</f>
        <v>81.64188752424046</v>
      </c>
      <c r="J43" s="36">
        <f>SUM(J31/J22)*100</f>
        <v>55.04828797190518</v>
      </c>
      <c r="K43" s="36">
        <f>SUM(K31/K22)*100</f>
        <v>54.528985507246375</v>
      </c>
      <c r="L43" s="36">
        <f aca="true" t="shared" si="9" ref="L43:S43">SUM(L31/L22)*100</f>
        <v>54.267310789049915</v>
      </c>
      <c r="M43" s="36">
        <f t="shared" si="9"/>
        <v>66.41025641025641</v>
      </c>
      <c r="N43" s="36">
        <f t="shared" si="9"/>
        <v>48.19875776397515</v>
      </c>
      <c r="O43" s="36">
        <f t="shared" si="9"/>
        <v>45.16765285996055</v>
      </c>
      <c r="P43" s="36">
        <f t="shared" si="9"/>
        <v>51.6914749661705</v>
      </c>
      <c r="Q43" s="36">
        <f t="shared" si="9"/>
        <v>56.08247422680412</v>
      </c>
      <c r="R43" s="36">
        <f t="shared" si="9"/>
        <v>60.75949367088608</v>
      </c>
      <c r="S43" s="36">
        <f t="shared" si="9"/>
        <v>60.2330082349816</v>
      </c>
    </row>
    <row r="44" spans="2:19" s="6" customFormat="1" ht="12.75" customHeight="1">
      <c r="B44" s="32" t="s">
        <v>43</v>
      </c>
      <c r="C44" s="29"/>
      <c r="D44" s="29"/>
      <c r="E44" s="31" t="s">
        <v>44</v>
      </c>
      <c r="F44" s="36">
        <f aca="true" t="shared" si="10" ref="F44:K45">SUM(F32/F23)*100</f>
        <v>47.99693799438632</v>
      </c>
      <c r="G44" s="36">
        <f t="shared" si="10"/>
        <v>67.96497584541062</v>
      </c>
      <c r="H44" s="36">
        <f t="shared" si="10"/>
        <v>83.84353741496598</v>
      </c>
      <c r="I44" s="36">
        <f t="shared" si="10"/>
        <v>79.582875960483</v>
      </c>
      <c r="J44" s="36">
        <f t="shared" si="10"/>
        <v>49.22813036020583</v>
      </c>
      <c r="K44" s="36">
        <f t="shared" si="10"/>
        <v>48.995535714285715</v>
      </c>
      <c r="L44" s="36">
        <f aca="true" t="shared" si="11" ref="L44:S44">SUM(L32/L23)*100</f>
        <v>51.007751937984494</v>
      </c>
      <c r="M44" s="36">
        <f t="shared" si="11"/>
        <v>64.18604651162791</v>
      </c>
      <c r="N44" s="36">
        <f t="shared" si="11"/>
        <v>44.931163954943685</v>
      </c>
      <c r="O44" s="36">
        <f t="shared" si="11"/>
        <v>39.06810035842294</v>
      </c>
      <c r="P44" s="36">
        <f t="shared" si="11"/>
        <v>50.64766839378238</v>
      </c>
      <c r="Q44" s="36">
        <f t="shared" si="11"/>
        <v>40.48582995951417</v>
      </c>
      <c r="R44" s="36">
        <f t="shared" si="11"/>
        <v>54.36543654365437</v>
      </c>
      <c r="S44" s="36">
        <f t="shared" si="11"/>
        <v>56.77663374658542</v>
      </c>
    </row>
    <row r="45" spans="2:19" s="6" customFormat="1" ht="12.75" customHeight="1">
      <c r="B45" s="32" t="s">
        <v>45</v>
      </c>
      <c r="C45" s="29"/>
      <c r="D45" s="29"/>
      <c r="E45" s="31" t="s">
        <v>46</v>
      </c>
      <c r="F45" s="36">
        <f t="shared" si="10"/>
        <v>57.08834751981215</v>
      </c>
      <c r="G45" s="36">
        <f t="shared" si="10"/>
        <v>74.65192465192465</v>
      </c>
      <c r="H45" s="36">
        <f t="shared" si="10"/>
        <v>88.2494004796163</v>
      </c>
      <c r="I45" s="36">
        <f t="shared" si="10"/>
        <v>84.59119496855347</v>
      </c>
      <c r="J45" s="36">
        <f t="shared" si="10"/>
        <v>61.15107913669065</v>
      </c>
      <c r="K45" s="36">
        <f t="shared" si="10"/>
        <v>61.05263157894737</v>
      </c>
      <c r="L45" s="36">
        <f aca="true" t="shared" si="12" ref="L45:S45">SUM(L33/L24)*100</f>
        <v>57.78894472361809</v>
      </c>
      <c r="M45" s="36">
        <f t="shared" si="12"/>
        <v>69.14285714285714</v>
      </c>
      <c r="N45" s="36">
        <f t="shared" si="12"/>
        <v>51.41800246609125</v>
      </c>
      <c r="O45" s="36">
        <f t="shared" si="12"/>
        <v>52.63157894736842</v>
      </c>
      <c r="P45" s="36">
        <f t="shared" si="12"/>
        <v>52.8328611898017</v>
      </c>
      <c r="Q45" s="36">
        <f t="shared" si="12"/>
        <v>72.26890756302521</v>
      </c>
      <c r="R45" s="36">
        <f t="shared" si="12"/>
        <v>67.21162579473207</v>
      </c>
      <c r="S45" s="36">
        <f t="shared" si="12"/>
        <v>64.32002650323008</v>
      </c>
    </row>
    <row r="46" spans="2:19" s="6" customFormat="1" ht="12.75" customHeight="1">
      <c r="B46" s="32" t="s">
        <v>47</v>
      </c>
      <c r="C46" s="29"/>
      <c r="D46" s="29"/>
      <c r="E46" s="31" t="s">
        <v>48</v>
      </c>
      <c r="F46" s="36">
        <f>SUM((F22-F31)/F22)*100</f>
        <v>47.775047775047774</v>
      </c>
      <c r="G46" s="36">
        <f>SUM((G22-G31)/G22)*100</f>
        <v>29.1970802919708</v>
      </c>
      <c r="H46" s="36">
        <f>SUM((H22-H31)/H22)*100</f>
        <v>14.328358208955224</v>
      </c>
      <c r="I46" s="36">
        <f>SUM((I22-I31)/I22)*100</f>
        <v>18.358112475759533</v>
      </c>
      <c r="J46" s="36">
        <f>SUM((J22-J31)/J22)*100</f>
        <v>44.95171202809482</v>
      </c>
      <c r="K46" s="36">
        <f>SUM((K22-K31)/K22)*100</f>
        <v>45.471014492753625</v>
      </c>
      <c r="L46" s="36">
        <f aca="true" t="shared" si="13" ref="L46:S46">SUM((L22-L31)/L22)*100</f>
        <v>45.73268921095008</v>
      </c>
      <c r="M46" s="36">
        <f t="shared" si="13"/>
        <v>33.589743589743584</v>
      </c>
      <c r="N46" s="36">
        <f t="shared" si="13"/>
        <v>51.80124223602485</v>
      </c>
      <c r="O46" s="36">
        <f t="shared" si="13"/>
        <v>54.83234714003945</v>
      </c>
      <c r="P46" s="36">
        <f t="shared" si="13"/>
        <v>48.3085250338295</v>
      </c>
      <c r="Q46" s="36">
        <f t="shared" si="13"/>
        <v>43.91752577319588</v>
      </c>
      <c r="R46" s="36">
        <f t="shared" si="13"/>
        <v>39.24050632911392</v>
      </c>
      <c r="S46" s="36">
        <f t="shared" si="13"/>
        <v>39.7669917650184</v>
      </c>
    </row>
    <row r="47" spans="2:19" s="6" customFormat="1" ht="12.75" customHeight="1">
      <c r="B47" s="32" t="s">
        <v>49</v>
      </c>
      <c r="C47" s="29"/>
      <c r="D47" s="29"/>
      <c r="E47" s="31" t="s">
        <v>50</v>
      </c>
      <c r="F47" s="36">
        <f aca="true" t="shared" si="14" ref="F47:K48">SUM((F23-F32)/F23)*100</f>
        <v>52.00306200561368</v>
      </c>
      <c r="G47" s="36">
        <f t="shared" si="14"/>
        <v>32.03502415458937</v>
      </c>
      <c r="H47" s="36">
        <f t="shared" si="14"/>
        <v>16.156462585034014</v>
      </c>
      <c r="I47" s="36">
        <f t="shared" si="14"/>
        <v>20.417124039517017</v>
      </c>
      <c r="J47" s="36">
        <f t="shared" si="14"/>
        <v>50.77186963979416</v>
      </c>
      <c r="K47" s="36">
        <f t="shared" si="14"/>
        <v>51.00446428571429</v>
      </c>
      <c r="L47" s="36">
        <f aca="true" t="shared" si="15" ref="L47:S47">SUM((L23-L32)/L23)*100</f>
        <v>48.992248062015506</v>
      </c>
      <c r="M47" s="36">
        <f t="shared" si="15"/>
        <v>35.81395348837209</v>
      </c>
      <c r="N47" s="36">
        <f t="shared" si="15"/>
        <v>55.06883604505632</v>
      </c>
      <c r="O47" s="36">
        <f t="shared" si="15"/>
        <v>60.93189964157706</v>
      </c>
      <c r="P47" s="36">
        <f t="shared" si="15"/>
        <v>49.35233160621762</v>
      </c>
      <c r="Q47" s="36">
        <f t="shared" si="15"/>
        <v>59.51417004048582</v>
      </c>
      <c r="R47" s="36">
        <f t="shared" si="15"/>
        <v>45.63456345634563</v>
      </c>
      <c r="S47" s="36">
        <f t="shared" si="15"/>
        <v>43.22336625341458</v>
      </c>
    </row>
    <row r="48" spans="2:19" s="6" customFormat="1" ht="12.75" customHeight="1">
      <c r="B48" s="32" t="s">
        <v>51</v>
      </c>
      <c r="C48" s="29"/>
      <c r="D48" s="29"/>
      <c r="E48" s="31" t="s">
        <v>52</v>
      </c>
      <c r="F48" s="36">
        <f t="shared" si="14"/>
        <v>42.911652480187854</v>
      </c>
      <c r="G48" s="36">
        <f t="shared" si="14"/>
        <v>25.348075348075348</v>
      </c>
      <c r="H48" s="36">
        <f t="shared" si="14"/>
        <v>11.750599520383693</v>
      </c>
      <c r="I48" s="36">
        <f t="shared" si="14"/>
        <v>15.40880503144654</v>
      </c>
      <c r="J48" s="36">
        <f t="shared" si="14"/>
        <v>38.84892086330935</v>
      </c>
      <c r="K48" s="36">
        <f t="shared" si="14"/>
        <v>38.94736842105263</v>
      </c>
      <c r="L48" s="36">
        <f aca="true" t="shared" si="16" ref="L48:S48">SUM((L24-L33)/L24)*100</f>
        <v>42.211055276381906</v>
      </c>
      <c r="M48" s="36">
        <f t="shared" si="16"/>
        <v>30.857142857142854</v>
      </c>
      <c r="N48" s="36">
        <f t="shared" si="16"/>
        <v>48.581997533908755</v>
      </c>
      <c r="O48" s="36">
        <f t="shared" si="16"/>
        <v>47.368421052631575</v>
      </c>
      <c r="P48" s="36">
        <f t="shared" si="16"/>
        <v>47.1671388101983</v>
      </c>
      <c r="Q48" s="36">
        <f t="shared" si="16"/>
        <v>27.73109243697479</v>
      </c>
      <c r="R48" s="36">
        <f t="shared" si="16"/>
        <v>32.78837420526794</v>
      </c>
      <c r="S48" s="36">
        <f t="shared" si="16"/>
        <v>35.67997349676992</v>
      </c>
    </row>
    <row r="49" spans="2:19" s="6" customFormat="1" ht="12.75" customHeight="1">
      <c r="B49" s="32" t="s">
        <v>53</v>
      </c>
      <c r="C49" s="29"/>
      <c r="D49" s="29"/>
      <c r="E49" s="31" t="s">
        <v>54</v>
      </c>
      <c r="F49" s="36">
        <f>SUM(F34/F25)*100</f>
        <v>72.13311948676825</v>
      </c>
      <c r="G49" s="36">
        <f>SUM(G34/G25)*100</f>
        <v>76.36425648021829</v>
      </c>
      <c r="H49" s="36">
        <f>SUM(H34/H25)*100</f>
        <v>65.3061224489796</v>
      </c>
      <c r="I49" s="36">
        <f>SUM(I34/I25)*100</f>
        <v>90.65420560747664</v>
      </c>
      <c r="J49" s="36">
        <f>SUM(J34/J25)*100</f>
        <v>80</v>
      </c>
      <c r="K49" s="36">
        <f>SUM(K34/K25)*100</f>
        <v>82.07792207792208</v>
      </c>
      <c r="L49" s="36">
        <f aca="true" t="shared" si="17" ref="L49:S49">SUM(L34/L25)*100</f>
        <v>80</v>
      </c>
      <c r="M49" s="36">
        <f t="shared" si="17"/>
        <v>85.71428571428571</v>
      </c>
      <c r="N49" s="36">
        <f t="shared" si="17"/>
        <v>78.57142857142857</v>
      </c>
      <c r="O49" s="36">
        <f t="shared" si="17"/>
        <v>54.166666666666664</v>
      </c>
      <c r="P49" s="36">
        <f t="shared" si="17"/>
        <v>77.27272727272727</v>
      </c>
      <c r="Q49" s="36">
        <f t="shared" si="17"/>
        <v>89.36170212765957</v>
      </c>
      <c r="R49" s="36">
        <f t="shared" si="17"/>
        <v>78.80258899676376</v>
      </c>
      <c r="S49" s="36">
        <f t="shared" si="17"/>
        <v>75.56726438344523</v>
      </c>
    </row>
    <row r="50" spans="2:19" s="6" customFormat="1" ht="12.75" customHeight="1">
      <c r="B50" s="32" t="s">
        <v>55</v>
      </c>
      <c r="C50" s="29"/>
      <c r="D50" s="29"/>
      <c r="E50" s="31" t="s">
        <v>56</v>
      </c>
      <c r="F50" s="36">
        <f aca="true" t="shared" si="18" ref="F50:K51">SUM(F35/F26)*100</f>
        <v>66.8122270742358</v>
      </c>
      <c r="G50" s="36">
        <f t="shared" si="18"/>
        <v>76.51515151515152</v>
      </c>
      <c r="H50" s="36">
        <f t="shared" si="18"/>
        <v>52</v>
      </c>
      <c r="I50" s="36">
        <f t="shared" si="18"/>
        <v>90</v>
      </c>
      <c r="J50" s="36">
        <f t="shared" si="18"/>
        <v>78.94736842105263</v>
      </c>
      <c r="K50" s="36">
        <f t="shared" si="18"/>
        <v>71.6867469879518</v>
      </c>
      <c r="L50" s="36">
        <f aca="true" t="shared" si="19" ref="L50:S50">SUM(L35/L26)*100</f>
        <v>71.61290322580646</v>
      </c>
      <c r="M50" s="36">
        <f t="shared" si="19"/>
        <v>85.71428571428571</v>
      </c>
      <c r="N50" s="36">
        <f t="shared" si="19"/>
        <v>77.83783783783784</v>
      </c>
      <c r="O50" s="36">
        <f t="shared" si="19"/>
        <v>64.70588235294117</v>
      </c>
      <c r="P50" s="36">
        <f t="shared" si="19"/>
        <v>84.61538461538461</v>
      </c>
      <c r="Q50" s="36">
        <f t="shared" si="19"/>
        <v>97.5</v>
      </c>
      <c r="R50" s="36">
        <f t="shared" si="19"/>
        <v>72.26415094339622</v>
      </c>
      <c r="S50" s="36">
        <f t="shared" si="19"/>
        <v>72.22409152086138</v>
      </c>
    </row>
    <row r="51" spans="2:19" s="6" customFormat="1" ht="12.75" customHeight="1">
      <c r="B51" s="32" t="s">
        <v>57</v>
      </c>
      <c r="C51" s="29"/>
      <c r="D51" s="29"/>
      <c r="E51" s="31" t="s">
        <v>58</v>
      </c>
      <c r="F51" s="36">
        <f t="shared" si="18"/>
        <v>77.56176589712435</v>
      </c>
      <c r="G51" s="36">
        <f t="shared" si="18"/>
        <v>76.18694362017804</v>
      </c>
      <c r="H51" s="36">
        <f t="shared" si="18"/>
        <v>79.16666666666666</v>
      </c>
      <c r="I51" s="36">
        <f t="shared" si="18"/>
        <v>94.11764705882352</v>
      </c>
      <c r="J51" s="36">
        <f t="shared" si="18"/>
        <v>81.25</v>
      </c>
      <c r="K51" s="36">
        <f t="shared" si="18"/>
        <v>89.95433789954338</v>
      </c>
      <c r="L51" s="36">
        <f aca="true" t="shared" si="20" ref="L51:S51">SUM(L36/L27)*100</f>
        <v>84.90566037735849</v>
      </c>
      <c r="M51" s="36">
        <v>0</v>
      </c>
      <c r="N51" s="36">
        <f t="shared" si="20"/>
        <v>79.44983818770227</v>
      </c>
      <c r="O51" s="36">
        <f t="shared" si="20"/>
        <v>28.57142857142857</v>
      </c>
      <c r="P51" s="36">
        <f t="shared" si="20"/>
        <v>72.5</v>
      </c>
      <c r="Q51" s="36">
        <f t="shared" si="20"/>
        <v>83.33333333333334</v>
      </c>
      <c r="R51" s="36">
        <f t="shared" si="20"/>
        <v>83.71104815864022</v>
      </c>
      <c r="S51" s="36">
        <f t="shared" si="20"/>
        <v>78.97990726429676</v>
      </c>
    </row>
    <row r="52" spans="2:19" s="6" customFormat="1" ht="12.75" customHeight="1">
      <c r="B52" s="32" t="s">
        <v>59</v>
      </c>
      <c r="C52" s="29"/>
      <c r="D52" s="29"/>
      <c r="E52" s="31" t="s">
        <v>60</v>
      </c>
      <c r="F52" s="36">
        <f>SUM((F25-F34)/F25)*100</f>
        <v>27.866880513231756</v>
      </c>
      <c r="G52" s="36">
        <f>SUM((G25-G34)/G25)*100</f>
        <v>23.63574351978172</v>
      </c>
      <c r="H52" s="36">
        <f>SUM((H25-H34)/H25)*100</f>
        <v>34.69387755102041</v>
      </c>
      <c r="I52" s="36">
        <f>SUM((I25-I34)/I25)*100</f>
        <v>9.345794392523365</v>
      </c>
      <c r="J52" s="36">
        <f>SUM((J25-J34)/J25)*100</f>
        <v>20</v>
      </c>
      <c r="K52" s="36">
        <f>SUM((K25-K34)/K25)*100</f>
        <v>17.92207792207792</v>
      </c>
      <c r="L52" s="36">
        <f aca="true" t="shared" si="21" ref="L52:S52">SUM((L25-L34)/L25)*100</f>
        <v>20</v>
      </c>
      <c r="M52" s="36">
        <f t="shared" si="21"/>
        <v>14.285714285714285</v>
      </c>
      <c r="N52" s="36">
        <f t="shared" si="21"/>
        <v>21.428571428571427</v>
      </c>
      <c r="O52" s="36">
        <f t="shared" si="21"/>
        <v>45.83333333333333</v>
      </c>
      <c r="P52" s="36">
        <f t="shared" si="21"/>
        <v>22.727272727272727</v>
      </c>
      <c r="Q52" s="36">
        <f t="shared" si="21"/>
        <v>10.638297872340425</v>
      </c>
      <c r="R52" s="36">
        <f t="shared" si="21"/>
        <v>21.197411003236247</v>
      </c>
      <c r="S52" s="36">
        <f t="shared" si="21"/>
        <v>24.432735616554773</v>
      </c>
    </row>
    <row r="53" spans="2:19" s="6" customFormat="1" ht="12.75" customHeight="1">
      <c r="B53" s="32" t="s">
        <v>61</v>
      </c>
      <c r="C53" s="29"/>
      <c r="D53" s="29"/>
      <c r="E53" s="31" t="s">
        <v>62</v>
      </c>
      <c r="F53" s="36">
        <f aca="true" t="shared" si="22" ref="F53:K54">SUM((F26-F35)/F26)*100</f>
        <v>33.18777292576419</v>
      </c>
      <c r="G53" s="36">
        <f t="shared" si="22"/>
        <v>23.484848484848484</v>
      </c>
      <c r="H53" s="36">
        <f t="shared" si="22"/>
        <v>48</v>
      </c>
      <c r="I53" s="36">
        <f t="shared" si="22"/>
        <v>10</v>
      </c>
      <c r="J53" s="36">
        <f t="shared" si="22"/>
        <v>21.052631578947366</v>
      </c>
      <c r="K53" s="36">
        <f t="shared" si="22"/>
        <v>28.313253012048197</v>
      </c>
      <c r="L53" s="36">
        <f aca="true" t="shared" si="23" ref="L53:S53">SUM((L26-L35)/L26)*100</f>
        <v>28.387096774193548</v>
      </c>
      <c r="M53" s="36">
        <f t="shared" si="23"/>
        <v>14.285714285714285</v>
      </c>
      <c r="N53" s="36">
        <f t="shared" si="23"/>
        <v>22.162162162162165</v>
      </c>
      <c r="O53" s="36">
        <f t="shared" si="23"/>
        <v>35.294117647058826</v>
      </c>
      <c r="P53" s="36">
        <f t="shared" si="23"/>
        <v>15.384615384615385</v>
      </c>
      <c r="Q53" s="36">
        <f t="shared" si="23"/>
        <v>2.5</v>
      </c>
      <c r="R53" s="36">
        <f t="shared" si="23"/>
        <v>27.735849056603772</v>
      </c>
      <c r="S53" s="36">
        <f t="shared" si="23"/>
        <v>27.77590847913863</v>
      </c>
    </row>
    <row r="54" spans="2:19" s="6" customFormat="1" ht="12.75" customHeight="1">
      <c r="B54" s="32" t="s">
        <v>63</v>
      </c>
      <c r="C54" s="29"/>
      <c r="D54" s="29"/>
      <c r="E54" s="31" t="s">
        <v>64</v>
      </c>
      <c r="F54" s="36">
        <f t="shared" si="22"/>
        <v>22.438234102875658</v>
      </c>
      <c r="G54" s="36">
        <f t="shared" si="22"/>
        <v>23.81305637982196</v>
      </c>
      <c r="H54" s="36">
        <f t="shared" si="22"/>
        <v>20.833333333333336</v>
      </c>
      <c r="I54" s="36">
        <f t="shared" si="22"/>
        <v>5.88235294117647</v>
      </c>
      <c r="J54" s="36">
        <f t="shared" si="22"/>
        <v>18.75</v>
      </c>
      <c r="K54" s="36">
        <f t="shared" si="22"/>
        <v>10.045662100456621</v>
      </c>
      <c r="L54" s="36">
        <f aca="true" t="shared" si="24" ref="L54:S54">SUM((L27-L36)/L27)*100</f>
        <v>15.09433962264151</v>
      </c>
      <c r="M54" s="36">
        <v>0</v>
      </c>
      <c r="N54" s="36">
        <f t="shared" si="24"/>
        <v>20.550161812297734</v>
      </c>
      <c r="O54" s="36">
        <f t="shared" si="24"/>
        <v>71.42857142857143</v>
      </c>
      <c r="P54" s="36">
        <f t="shared" si="24"/>
        <v>27.500000000000004</v>
      </c>
      <c r="Q54" s="36">
        <f t="shared" si="24"/>
        <v>16.666666666666664</v>
      </c>
      <c r="R54" s="36">
        <f t="shared" si="24"/>
        <v>16.288951841359772</v>
      </c>
      <c r="S54" s="36">
        <f t="shared" si="24"/>
        <v>21.020092735703248</v>
      </c>
    </row>
    <row r="55" spans="2:16" s="6" customFormat="1" ht="12.75" customHeight="1">
      <c r="B55" s="5" t="s">
        <v>65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s="6" customFormat="1" ht="12.75" customHeight="1">
      <c r="B56" s="5" t="s">
        <v>66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7:16" s="6" customFormat="1" ht="12"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mergeCells count="10">
    <mergeCell ref="B16:D16"/>
    <mergeCell ref="A6:B6"/>
    <mergeCell ref="D6:E6"/>
    <mergeCell ref="B17:D17"/>
    <mergeCell ref="D8:K8"/>
    <mergeCell ref="D9:K9"/>
    <mergeCell ref="D10:K10"/>
    <mergeCell ref="D11:K11"/>
    <mergeCell ref="D12:K12"/>
    <mergeCell ref="D13:K13"/>
  </mergeCells>
  <printOptions/>
  <pageMargins left="0.75" right="0.75" top="1" bottom="1" header="0" footer="0"/>
  <pageSetup fitToHeight="1" fitToWidth="1" horizontalDpi="300" verticalDpi="300" orientation="landscape" paperSize="124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2007-08-10T21:37:37Z</cp:lastPrinted>
  <dcterms:created xsi:type="dcterms:W3CDTF">2006-07-09T14:42:40Z</dcterms:created>
  <dcterms:modified xsi:type="dcterms:W3CDTF">2007-08-10T21:37:44Z</dcterms:modified>
  <cp:category/>
  <cp:version/>
  <cp:contentType/>
  <cp:contentStatus/>
</cp:coreProperties>
</file>