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 10-05" sheetId="1" r:id="rId1"/>
    <sheet name="Hoja2" sheetId="2" r:id="rId2"/>
    <sheet name="Hoja3" sheetId="3" r:id="rId3"/>
  </sheets>
  <definedNames>
    <definedName name="_xlnm.Print_Area" localSheetId="0">'Tabla 10-05'!$B$1:$S$88</definedName>
  </definedNames>
  <calcPr fullCalcOnLoad="1"/>
</workbook>
</file>

<file path=xl/sharedStrings.xml><?xml version="1.0" encoding="utf-8"?>
<sst xmlns="http://schemas.openxmlformats.org/spreadsheetml/2006/main" count="180" uniqueCount="180">
  <si>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</si>
  <si>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</si>
  <si>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</si>
  <si>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</si>
  <si>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</si>
  <si>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</si>
  <si>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</si>
  <si>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Unidad de Medida</t>
  </si>
  <si>
    <t xml:space="preserve">Número de personas </t>
  </si>
  <si>
    <t>Código Departamento y Municipio</t>
  </si>
  <si>
    <t>Código de campo</t>
  </si>
  <si>
    <t>10a Población de 3 a 14 años</t>
  </si>
  <si>
    <t>POB3A14</t>
  </si>
  <si>
    <t xml:space="preserve">10b Población de 5 a 6 años </t>
  </si>
  <si>
    <t>POB5A6</t>
  </si>
  <si>
    <t>10c Población de 3 a 14 años Hombre</t>
  </si>
  <si>
    <t>POB3A14H</t>
  </si>
  <si>
    <t>10d Población de 3 a 14 años Mujer</t>
  </si>
  <si>
    <t>POB3A14M</t>
  </si>
  <si>
    <t>10f Población de 3 a 14 años inscritos inicial preprimaria</t>
  </si>
  <si>
    <t>T3A14PP</t>
  </si>
  <si>
    <t>10g Población de 5 a 6 años inscritos inicial preprimaria</t>
  </si>
  <si>
    <t>T5A6PP</t>
  </si>
  <si>
    <t>10h Población de 3 a 14 años inscritos inial preprimaria Hombre</t>
  </si>
  <si>
    <t>T3A14PPH</t>
  </si>
  <si>
    <t>10i Población de 3 a 14 años inscritos preprimaria Mujer</t>
  </si>
  <si>
    <t>T3A14PPM</t>
  </si>
  <si>
    <t>10j Población de 3 a 14 años inscritos inicial preprimaria Urbano</t>
  </si>
  <si>
    <t>T3A14PPUR</t>
  </si>
  <si>
    <t>10k Población de 3 a 14 años inscritos preprimaria Rural</t>
  </si>
  <si>
    <t>T3A14PPRU</t>
  </si>
  <si>
    <t>10l Tasa de Escolarización preprimaria</t>
  </si>
  <si>
    <t>P_PP</t>
  </si>
  <si>
    <t>10m Tasa de Escolarización preprimaria Hombre</t>
  </si>
  <si>
    <t>P_PP_H</t>
  </si>
  <si>
    <t>10o Tasa de Escolarización preprimaria Mujer</t>
  </si>
  <si>
    <t>P_PP_M</t>
  </si>
  <si>
    <t>10r Tasa de Neta de Cobertura Preprimaria</t>
  </si>
  <si>
    <t>COB_PP</t>
  </si>
  <si>
    <t>10s Población de 6 a 15 años</t>
  </si>
  <si>
    <t>POB6A15</t>
  </si>
  <si>
    <t>10t Población de 7 a 12 años</t>
  </si>
  <si>
    <t>POB7A12</t>
  </si>
  <si>
    <t>10u Población de 6 a 15 años Hombre</t>
  </si>
  <si>
    <t>POB6A15H</t>
  </si>
  <si>
    <t>10v Población de 6 a 15 años Mujer</t>
  </si>
  <si>
    <t>POB6A15M</t>
  </si>
  <si>
    <t>10y Población de 6 a 15 años inscritos inicial en Primaria</t>
  </si>
  <si>
    <t>T6A15PR</t>
  </si>
  <si>
    <t>10z Población de 7 a 12 años inscritos inicial en Primaria</t>
  </si>
  <si>
    <t>T7A12PR</t>
  </si>
  <si>
    <t>10aa Población 6 a 15 años inscritos inicial en Primaria Hombre</t>
  </si>
  <si>
    <t>T6A15PRH</t>
  </si>
  <si>
    <t>10ab Población 6 a 15 años inscritos inicial en Primaria Mujer</t>
  </si>
  <si>
    <t>T6A15PRM</t>
  </si>
  <si>
    <t>10ac Población 6 a 15 años inscritos inicial en Primaria Urbano</t>
  </si>
  <si>
    <t>T6A15PRUR</t>
  </si>
  <si>
    <t>10ad Población 6 a 15 años inscritos inicial en Primaria Rural</t>
  </si>
  <si>
    <t>T6A15PRRU</t>
  </si>
  <si>
    <t>10ae Tasa Escolarización de Primaria</t>
  </si>
  <si>
    <t>P_PR</t>
  </si>
  <si>
    <t>10af Tasa Escolarización de Primaria Hombre</t>
  </si>
  <si>
    <t>P_PR_H</t>
  </si>
  <si>
    <t>10ag Tasa Escolarización de Primaria Mujer</t>
  </si>
  <si>
    <t>P_PR_M</t>
  </si>
  <si>
    <t>10aj Tasa neta de Cobertura Preprimaria</t>
  </si>
  <si>
    <t>COB_PR</t>
  </si>
  <si>
    <t>10ak Población de 12 a 21 años</t>
  </si>
  <si>
    <t>POB12A21</t>
  </si>
  <si>
    <t>10al Población de 13 a 15 años</t>
  </si>
  <si>
    <t>POB13A15</t>
  </si>
  <si>
    <t>10am Población de 12 a 21 años Hombre</t>
  </si>
  <si>
    <t>POB12A21H</t>
  </si>
  <si>
    <t>10an Población de 12 a 21 años Mujer</t>
  </si>
  <si>
    <t>POB12A21M</t>
  </si>
  <si>
    <t>10aq Población de 12 a 21 años inscrita inicial en Básicos</t>
  </si>
  <si>
    <t>T12A21BA</t>
  </si>
  <si>
    <t>10ar Población de 13 a 15 años inscrita inicial en Básicos</t>
  </si>
  <si>
    <t>T13A15BA</t>
  </si>
  <si>
    <t>10as Población de 12 a 21 años inscritos inicial Básicos Hombre</t>
  </si>
  <si>
    <t>T12A21BAH</t>
  </si>
  <si>
    <t>10at Población de 12 a 21 años inscritos inicial Básicos Mujer</t>
  </si>
  <si>
    <t>T12A21BAM</t>
  </si>
  <si>
    <t>10au Población de 12 a 21 años inscritos inicial Básicos Urbano</t>
  </si>
  <si>
    <t>T12A21BAUR</t>
  </si>
  <si>
    <t>10av Población de 12 a 21 años inscritos inicial Básicos Rural</t>
  </si>
  <si>
    <t>T12A21BARU</t>
  </si>
  <si>
    <t>10aw Tasa de Escolarización nivel Básicos</t>
  </si>
  <si>
    <t>P_BA</t>
  </si>
  <si>
    <t>10ax Tasa de Escolarización Básicos Hombre</t>
  </si>
  <si>
    <t>P_BA_H</t>
  </si>
  <si>
    <t>10ay Tasa de Escolarización Básicos Mujer</t>
  </si>
  <si>
    <t>P_BA_M</t>
  </si>
  <si>
    <t>10bb Tasa de Neta de Cobertura Básicos</t>
  </si>
  <si>
    <t>COB_BA</t>
  </si>
  <si>
    <t>10bc Población de 15 a 21 años</t>
  </si>
  <si>
    <t>POB15A21</t>
  </si>
  <si>
    <t>10bd Población de 16 a 18 años</t>
  </si>
  <si>
    <t>POB16A18</t>
  </si>
  <si>
    <t>10be Población de 15 a 21 años Hombre</t>
  </si>
  <si>
    <t>POB15A21H</t>
  </si>
  <si>
    <t>10bf Población de 15 a 21 años Mujer</t>
  </si>
  <si>
    <t>POB15A21M</t>
  </si>
  <si>
    <t>10bi Población de 15 a 21 años inscrita inicial en Diversificado</t>
  </si>
  <si>
    <t>T15A21DV</t>
  </si>
  <si>
    <t>10bj Población de 16 a 18 años inscrita inicial en Diversificado</t>
  </si>
  <si>
    <t>T16A18DV</t>
  </si>
  <si>
    <t>10bk Población de 15 a 21 años inscrita inicial en Diversificado Hombre</t>
  </si>
  <si>
    <t>T15A21DVH</t>
  </si>
  <si>
    <t>10bl Población de 15 a 21 años inscrita inicial en Diversificado Mujer</t>
  </si>
  <si>
    <t>T15A21DVM</t>
  </si>
  <si>
    <t>10bm Población de 15 a 21 años inscrita inicial en Diversificado Urbano</t>
  </si>
  <si>
    <t>T15A21DVUR</t>
  </si>
  <si>
    <t>10bn Población de 15 a 21 años inscrita inicial en Diversificado Rural</t>
  </si>
  <si>
    <t>T15A21DVRU</t>
  </si>
  <si>
    <t>10bn Tasa de Escolarización Diversificado</t>
  </si>
  <si>
    <t>P_DV</t>
  </si>
  <si>
    <t>10bo Tasa de Escolarización Diversificado Hombre</t>
  </si>
  <si>
    <t>P_DV_H</t>
  </si>
  <si>
    <t>10bp Tasa de Escolarización Diversificado Mujer</t>
  </si>
  <si>
    <t>P_DV_M</t>
  </si>
  <si>
    <t>10bs Tasa de Neta de Cobertura Diversificado</t>
  </si>
  <si>
    <t>COB_DV</t>
  </si>
  <si>
    <t>10bt Total de Población Escolarizada hasta Diversificado</t>
  </si>
  <si>
    <t>T_POB_ESC</t>
  </si>
  <si>
    <t>10ca Población inscrita inicial Indígena en Preprimaria</t>
  </si>
  <si>
    <t>T_IND_PP</t>
  </si>
  <si>
    <t>10cb Población inscrita inicialIndígena en Primaria</t>
  </si>
  <si>
    <t>T_IND_PR</t>
  </si>
  <si>
    <t>10cc Población inscrita inicial Indígena en Básicos</t>
  </si>
  <si>
    <t>T_IND_BA</t>
  </si>
  <si>
    <t>10cd Población inscrita inicial Indígena en Diversificado</t>
  </si>
  <si>
    <t>T_IND_DV</t>
  </si>
  <si>
    <t>10ce Porcentaje de población escolarizada indígena en todos los grados</t>
  </si>
  <si>
    <t>P_ESC_IND</t>
  </si>
  <si>
    <t xml:space="preserve"> * Tasa de escolarización: población inscrita de X rango de edad en X nivel/ total de población total de X rango de edad</t>
  </si>
  <si>
    <t>Ejemplo. Tasa escolarización preprimaria: (Población de 3 a 14 años inscritos inicial preprimaria / población de 3 a 14 años) * 100</t>
  </si>
  <si>
    <t>Tasa neta de cobertura preprimaria: (población inscrita de 5 a 6 años / población total de 5 a 6 años) *100</t>
  </si>
  <si>
    <t>Tasa neta de cobertura primaria: ( población inscrita de 7 a 12 / población total de 7 a 12 años ) *100</t>
  </si>
  <si>
    <t>Tasa neta de cobertura basico: ( población inscrita de 13 a 15 años / población total de 13 a 15) *100</t>
  </si>
  <si>
    <t>Tasa neta de cobertura diversificado:  (población inscrita de 16 a 18 años / población total de 16 a 18 años) *100</t>
  </si>
  <si>
    <t>Población de 3 a 21 años por rangos de edad y nivel de escolaridad</t>
  </si>
  <si>
    <t>Inidcador</t>
  </si>
  <si>
    <t>Tasa de Escolaridad por Nivel</t>
  </si>
  <si>
    <t>Tasa de Cobertura Neta por Nivel</t>
  </si>
  <si>
    <t>Año de Datos</t>
  </si>
  <si>
    <t>Fuente de datos población</t>
  </si>
  <si>
    <t>Proyecciones del Instituto Nacional de Estadística para 2005</t>
  </si>
  <si>
    <t>Fuente de datos de educación</t>
  </si>
  <si>
    <t>Anuario Estadístico 2005, Ministerio de Educación</t>
  </si>
  <si>
    <t>Escuintla</t>
  </si>
  <si>
    <t>Santa Lucia Cotzumalguapa</t>
  </si>
  <si>
    <t>La Democracia</t>
  </si>
  <si>
    <t>Siquinala</t>
  </si>
  <si>
    <t>Masagua</t>
  </si>
  <si>
    <t>Tiquisate</t>
  </si>
  <si>
    <t>La Gomera</t>
  </si>
  <si>
    <t>Guanagazapa</t>
  </si>
  <si>
    <t>San Jose</t>
  </si>
  <si>
    <t>Iztapa</t>
  </si>
  <si>
    <t>Palin</t>
  </si>
  <si>
    <t>San Vicente Pacaya</t>
  </si>
  <si>
    <t>La Nueva Concepcion</t>
  </si>
  <si>
    <t>Departamento de Escuintla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</si>
  <si>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</si>
  <si>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</si>
  <si>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</si>
  <si>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</si>
  <si>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</si>
  <si>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</si>
  <si>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</si>
  <si>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</si>
  <si>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</si>
  <si>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</si>
  <si>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</si>
  <si>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</si>
  <si>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</si>
  <si>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</t>
  </si>
  <si>
    <t>10 -05</t>
  </si>
  <si>
    <t>Municipios del Departamento de Escuintla</t>
  </si>
</sst>
</file>

<file path=xl/styles.xml><?xml version="1.0" encoding="utf-8"?>
<styleSheet xmlns="http://schemas.openxmlformats.org/spreadsheetml/2006/main">
  <numFmts count="1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[$-100A]dddd\,\ dd&quot; de &quot;mmmm&quot; de &quot;yyyy"/>
    <numFmt numFmtId="166" formatCode="#,##0.00;[Red]#,##0.00"/>
    <numFmt numFmtId="167" formatCode="#,##0.000;[Red]#,##0.000"/>
    <numFmt numFmtId="168" formatCode="0.000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0" fontId="2" fillId="3" borderId="1" xfId="0" applyNumberFormat="1" applyFont="1" applyFill="1" applyBorder="1" applyAlignment="1">
      <alignment horizontal="right"/>
    </xf>
    <xf numFmtId="166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2" fontId="2" fillId="3" borderId="1" xfId="0" applyNumberFormat="1" applyFont="1" applyFill="1" applyBorder="1" applyAlignment="1">
      <alignment horizontal="right"/>
    </xf>
    <xf numFmtId="3" fontId="0" fillId="3" borderId="1" xfId="0" applyNumberFormat="1" applyFill="1" applyBorder="1" applyAlignment="1">
      <alignment/>
    </xf>
    <xf numFmtId="164" fontId="2" fillId="3" borderId="1" xfId="0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0" xfId="0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7</xdr:row>
      <xdr:rowOff>19050</xdr:rowOff>
    </xdr:from>
    <xdr:to>
      <xdr:col>11</xdr:col>
      <xdr:colOff>485775</xdr:colOff>
      <xdr:row>14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1190625"/>
          <a:ext cx="25527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88"/>
  <sheetViews>
    <sheetView tabSelected="1" zoomScale="85" zoomScaleNormal="85" workbookViewId="0" topLeftCell="A19">
      <selection activeCell="J4" sqref="J4"/>
    </sheetView>
  </sheetViews>
  <sheetFormatPr defaultColWidth="11.421875" defaultRowHeight="12.75"/>
  <cols>
    <col min="1" max="1" width="5.421875" style="0" customWidth="1"/>
    <col min="3" max="3" width="15.8515625" style="0" customWidth="1"/>
    <col min="4" max="4" width="49.28125" style="0" customWidth="1"/>
    <col min="5" max="5" width="14.7109375" style="0" customWidth="1"/>
    <col min="6" max="6" width="11.7109375" style="0" customWidth="1"/>
    <col min="7" max="7" width="11.00390625" style="0" customWidth="1"/>
    <col min="8" max="8" width="14.421875" style="0" customWidth="1"/>
    <col min="9" max="9" width="14.00390625" style="0" customWidth="1"/>
    <col min="11" max="11" width="10.7109375" style="0" customWidth="1"/>
    <col min="12" max="12" width="11.00390625" style="0" customWidth="1"/>
    <col min="13" max="13" width="12.8515625" style="0" customWidth="1"/>
    <col min="14" max="14" width="12.57421875" style="0" customWidth="1"/>
    <col min="19" max="19" width="14.8515625" style="0" customWidth="1"/>
  </cols>
  <sheetData>
    <row r="1" spans="2:13" ht="12.75">
      <c r="B1" s="1" t="s">
        <v>0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</row>
    <row r="2" spans="2:13" ht="12.75">
      <c r="B2" s="1" t="s">
        <v>1</v>
      </c>
      <c r="C2" s="2"/>
      <c r="D2" s="2"/>
      <c r="E2" s="2"/>
      <c r="F2" s="2"/>
      <c r="G2" s="2"/>
      <c r="H2" s="2"/>
      <c r="I2" s="3"/>
      <c r="J2" s="3"/>
      <c r="K2" s="3"/>
      <c r="L2" s="3"/>
      <c r="M2" s="3"/>
    </row>
    <row r="3" spans="2:13" ht="12.75">
      <c r="B3" s="1" t="s">
        <v>2</v>
      </c>
      <c r="C3" s="2"/>
      <c r="D3" s="2"/>
      <c r="E3" s="2"/>
      <c r="F3" s="2"/>
      <c r="G3" s="2"/>
      <c r="H3" s="2"/>
      <c r="I3" s="3"/>
      <c r="J3" s="3"/>
      <c r="K3" s="3"/>
      <c r="L3" s="3"/>
      <c r="M3" s="3"/>
    </row>
    <row r="4" spans="2:13" ht="12.75">
      <c r="B4" s="1" t="s">
        <v>3</v>
      </c>
      <c r="C4" s="2"/>
      <c r="D4" s="2"/>
      <c r="E4" s="2"/>
      <c r="F4" s="2"/>
      <c r="G4" s="2"/>
      <c r="H4" s="2"/>
      <c r="I4" s="3"/>
      <c r="J4" s="3"/>
      <c r="K4" s="3"/>
      <c r="L4" s="3"/>
      <c r="M4" s="3"/>
    </row>
    <row r="5" spans="2:13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2.75">
      <c r="B6" s="52" t="s">
        <v>4</v>
      </c>
      <c r="C6" s="53"/>
      <c r="D6" s="4"/>
      <c r="E6" s="49" t="s">
        <v>178</v>
      </c>
      <c r="F6" s="9"/>
      <c r="G6" s="3"/>
      <c r="H6" s="3"/>
      <c r="I6" s="3"/>
      <c r="J6" s="3"/>
      <c r="K6" s="3"/>
      <c r="L6" s="3"/>
      <c r="M6" s="3"/>
    </row>
    <row r="7" spans="2:13" ht="15.7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s="31" customFormat="1" ht="12.75">
      <c r="B8" s="25" t="s">
        <v>5</v>
      </c>
      <c r="C8" s="26"/>
      <c r="D8" s="27" t="s">
        <v>141</v>
      </c>
      <c r="E8" s="27"/>
      <c r="F8" s="27"/>
      <c r="G8" s="27"/>
      <c r="H8" s="28"/>
      <c r="I8" s="29"/>
      <c r="J8" s="29"/>
      <c r="K8" s="29"/>
      <c r="L8" s="30"/>
      <c r="M8" s="30"/>
    </row>
    <row r="9" spans="2:13" s="37" customFormat="1" ht="14.25" customHeight="1">
      <c r="B9" s="32" t="s">
        <v>142</v>
      </c>
      <c r="C9" s="33"/>
      <c r="D9" s="34" t="s">
        <v>143</v>
      </c>
      <c r="E9" s="34"/>
      <c r="F9" s="34"/>
      <c r="G9" s="34"/>
      <c r="H9" s="35"/>
      <c r="I9" s="33"/>
      <c r="J9" s="33"/>
      <c r="K9" s="33"/>
      <c r="L9" s="36"/>
      <c r="M9" s="36"/>
    </row>
    <row r="10" spans="2:13" s="31" customFormat="1" ht="12.75">
      <c r="B10" s="32"/>
      <c r="C10" s="33"/>
      <c r="D10" s="34" t="s">
        <v>144</v>
      </c>
      <c r="E10" s="34"/>
      <c r="F10" s="34"/>
      <c r="G10" s="34"/>
      <c r="H10" s="35"/>
      <c r="I10" s="29"/>
      <c r="J10" s="29"/>
      <c r="K10" s="29"/>
      <c r="L10" s="30"/>
      <c r="M10" s="30"/>
    </row>
    <row r="11" spans="2:13" s="31" customFormat="1" ht="12.75">
      <c r="B11" s="38" t="s">
        <v>6</v>
      </c>
      <c r="C11" s="29"/>
      <c r="D11" s="39" t="s">
        <v>179</v>
      </c>
      <c r="E11" s="39"/>
      <c r="F11" s="39"/>
      <c r="G11" s="39"/>
      <c r="H11" s="40"/>
      <c r="I11" s="29"/>
      <c r="J11" s="29"/>
      <c r="K11" s="29"/>
      <c r="L11" s="30"/>
      <c r="M11" s="30"/>
    </row>
    <row r="12" spans="2:13" s="31" customFormat="1" ht="12.75">
      <c r="B12" s="38" t="s">
        <v>145</v>
      </c>
      <c r="C12" s="29"/>
      <c r="D12" s="41">
        <v>2005</v>
      </c>
      <c r="E12" s="41"/>
      <c r="F12" s="41"/>
      <c r="G12" s="41"/>
      <c r="H12" s="42"/>
      <c r="I12" s="29"/>
      <c r="J12" s="29"/>
      <c r="K12" s="29"/>
      <c r="L12" s="30"/>
      <c r="M12" s="30"/>
    </row>
    <row r="13" spans="2:13" s="31" customFormat="1" ht="15.75" customHeight="1">
      <c r="B13" s="38" t="s">
        <v>7</v>
      </c>
      <c r="C13" s="29"/>
      <c r="D13" s="39" t="s">
        <v>8</v>
      </c>
      <c r="E13" s="39"/>
      <c r="F13" s="39"/>
      <c r="G13" s="39"/>
      <c r="H13" s="40"/>
      <c r="I13" s="29"/>
      <c r="J13" s="29"/>
      <c r="K13" s="29"/>
      <c r="L13" s="30"/>
      <c r="M13" s="30"/>
    </row>
    <row r="14" spans="2:13" s="31" customFormat="1" ht="12.75">
      <c r="B14" s="38" t="s">
        <v>146</v>
      </c>
      <c r="C14" s="29"/>
      <c r="D14" s="39" t="s">
        <v>147</v>
      </c>
      <c r="E14" s="39"/>
      <c r="F14" s="39"/>
      <c r="G14" s="39"/>
      <c r="H14" s="40"/>
      <c r="I14" s="30"/>
      <c r="J14" s="30"/>
      <c r="K14" s="30"/>
      <c r="L14" s="30"/>
      <c r="M14" s="43"/>
    </row>
    <row r="15" spans="2:13" s="31" customFormat="1" ht="12.75">
      <c r="B15" s="44" t="s">
        <v>148</v>
      </c>
      <c r="C15" s="45"/>
      <c r="D15" s="46" t="s">
        <v>149</v>
      </c>
      <c r="E15" s="46"/>
      <c r="F15" s="46"/>
      <c r="G15" s="46"/>
      <c r="H15" s="47"/>
      <c r="I15" s="30"/>
      <c r="J15" s="30"/>
      <c r="K15" s="30"/>
      <c r="L15" s="30"/>
      <c r="M15" s="30"/>
    </row>
    <row r="16" spans="2:13" ht="12.75">
      <c r="B16" s="5"/>
      <c r="C16" s="5"/>
      <c r="D16" s="5"/>
      <c r="E16" s="5"/>
      <c r="F16" s="6"/>
      <c r="G16" s="7"/>
      <c r="H16" s="7"/>
      <c r="I16" s="7"/>
      <c r="J16" s="7"/>
      <c r="K16" s="7"/>
      <c r="L16" s="7"/>
      <c r="M16" s="7"/>
    </row>
    <row r="17" spans="2:19" s="3" customFormat="1" ht="36">
      <c r="B17" s="54"/>
      <c r="C17" s="54"/>
      <c r="D17" s="54"/>
      <c r="E17" s="8"/>
      <c r="F17" s="14" t="s">
        <v>150</v>
      </c>
      <c r="G17" s="14" t="s">
        <v>151</v>
      </c>
      <c r="H17" s="14" t="s">
        <v>152</v>
      </c>
      <c r="I17" s="14" t="s">
        <v>153</v>
      </c>
      <c r="J17" s="14" t="s">
        <v>154</v>
      </c>
      <c r="K17" s="14" t="s">
        <v>155</v>
      </c>
      <c r="L17" s="14" t="s">
        <v>156</v>
      </c>
      <c r="M17" s="14" t="s">
        <v>157</v>
      </c>
      <c r="N17" s="14" t="s">
        <v>158</v>
      </c>
      <c r="O17" s="14" t="s">
        <v>159</v>
      </c>
      <c r="P17" s="14" t="s">
        <v>160</v>
      </c>
      <c r="Q17" s="14" t="s">
        <v>161</v>
      </c>
      <c r="R17" s="14" t="s">
        <v>162</v>
      </c>
      <c r="S17" s="14" t="s">
        <v>163</v>
      </c>
    </row>
    <row r="18" spans="2:19" s="3" customFormat="1" ht="12">
      <c r="B18" s="51" t="s">
        <v>9</v>
      </c>
      <c r="C18" s="51"/>
      <c r="D18" s="51"/>
      <c r="E18" s="48" t="s">
        <v>10</v>
      </c>
      <c r="F18" s="15" t="s">
        <v>164</v>
      </c>
      <c r="G18" s="15" t="s">
        <v>165</v>
      </c>
      <c r="H18" s="15" t="s">
        <v>166</v>
      </c>
      <c r="I18" s="15" t="s">
        <v>167</v>
      </c>
      <c r="J18" s="15" t="s">
        <v>168</v>
      </c>
      <c r="K18" s="15" t="s">
        <v>169</v>
      </c>
      <c r="L18" s="15" t="s">
        <v>170</v>
      </c>
      <c r="M18" s="15" t="s">
        <v>171</v>
      </c>
      <c r="N18" s="15" t="s">
        <v>172</v>
      </c>
      <c r="O18" s="15" t="s">
        <v>173</v>
      </c>
      <c r="P18" s="15" t="s">
        <v>174</v>
      </c>
      <c r="Q18" s="15" t="s">
        <v>175</v>
      </c>
      <c r="R18" s="15" t="s">
        <v>176</v>
      </c>
      <c r="S18" s="15" t="s">
        <v>177</v>
      </c>
    </row>
    <row r="19" s="3" customFormat="1" ht="12"/>
    <row r="20" spans="2:19" s="3" customFormat="1" ht="12.75" customHeight="1">
      <c r="B20" s="55" t="s">
        <v>11</v>
      </c>
      <c r="C20" s="56"/>
      <c r="D20" s="57"/>
      <c r="E20" s="16" t="s">
        <v>12</v>
      </c>
      <c r="F20" s="17">
        <v>41477.87745283895</v>
      </c>
      <c r="G20" s="17">
        <v>32923</v>
      </c>
      <c r="H20" s="17">
        <v>6601</v>
      </c>
      <c r="I20" s="17">
        <v>5628</v>
      </c>
      <c r="J20" s="17">
        <v>11622</v>
      </c>
      <c r="K20" s="17">
        <v>15576</v>
      </c>
      <c r="L20" s="17">
        <v>16484</v>
      </c>
      <c r="M20" s="17">
        <v>4545</v>
      </c>
      <c r="N20" s="17">
        <v>14283</v>
      </c>
      <c r="O20" s="17">
        <v>3524</v>
      </c>
      <c r="P20" s="17">
        <v>14425</v>
      </c>
      <c r="Q20" s="17">
        <v>4494</v>
      </c>
      <c r="R20" s="17">
        <v>19018</v>
      </c>
      <c r="S20" s="17">
        <f>SUM(F20:R20)</f>
        <v>190600.87745283893</v>
      </c>
    </row>
    <row r="21" spans="2:19" s="3" customFormat="1" ht="12.75">
      <c r="B21" s="55" t="s">
        <v>13</v>
      </c>
      <c r="C21" s="56"/>
      <c r="D21" s="57"/>
      <c r="E21" s="16" t="s">
        <v>14</v>
      </c>
      <c r="F21" s="17">
        <v>7440.270680736203</v>
      </c>
      <c r="G21" s="17">
        <v>5768</v>
      </c>
      <c r="H21" s="17">
        <v>1184</v>
      </c>
      <c r="I21" s="17">
        <v>1010</v>
      </c>
      <c r="J21" s="17">
        <v>2085</v>
      </c>
      <c r="K21" s="17">
        <v>2794</v>
      </c>
      <c r="L21" s="17">
        <v>2957</v>
      </c>
      <c r="M21" s="17">
        <v>815</v>
      </c>
      <c r="N21" s="17">
        <v>2562</v>
      </c>
      <c r="O21" s="17">
        <v>632</v>
      </c>
      <c r="P21" s="17">
        <v>2588</v>
      </c>
      <c r="Q21" s="17">
        <v>806</v>
      </c>
      <c r="R21" s="17">
        <v>3411</v>
      </c>
      <c r="S21" s="17">
        <f aca="true" t="shared" si="0" ref="S21:S29">SUM(F21:R21)</f>
        <v>34052.270680736205</v>
      </c>
    </row>
    <row r="22" spans="2:19" s="3" customFormat="1" ht="12.75">
      <c r="B22" s="55" t="s">
        <v>15</v>
      </c>
      <c r="C22" s="56"/>
      <c r="D22" s="57"/>
      <c r="E22" s="16" t="s">
        <v>16</v>
      </c>
      <c r="F22" s="17">
        <v>20929.692095239232</v>
      </c>
      <c r="G22" s="17">
        <v>16743</v>
      </c>
      <c r="H22" s="17">
        <v>3415</v>
      </c>
      <c r="I22" s="17">
        <v>2897</v>
      </c>
      <c r="J22" s="17">
        <v>6052</v>
      </c>
      <c r="K22" s="17">
        <v>7903</v>
      </c>
      <c r="L22" s="17">
        <v>8620</v>
      </c>
      <c r="M22" s="17">
        <v>2388</v>
      </c>
      <c r="N22" s="17">
        <v>7426</v>
      </c>
      <c r="O22" s="17">
        <v>1800</v>
      </c>
      <c r="P22" s="17">
        <v>7270</v>
      </c>
      <c r="Q22" s="17">
        <v>2313</v>
      </c>
      <c r="R22" s="17">
        <v>9405</v>
      </c>
      <c r="S22" s="17">
        <f t="shared" si="0"/>
        <v>97161.69209523924</v>
      </c>
    </row>
    <row r="23" spans="2:19" s="3" customFormat="1" ht="12.75">
      <c r="B23" s="55" t="s">
        <v>17</v>
      </c>
      <c r="C23" s="56"/>
      <c r="D23" s="57"/>
      <c r="E23" s="16" t="s">
        <v>18</v>
      </c>
      <c r="F23" s="17">
        <v>20548.18535759972</v>
      </c>
      <c r="G23" s="17">
        <v>15413</v>
      </c>
      <c r="H23" s="17">
        <v>3186</v>
      </c>
      <c r="I23" s="17">
        <v>2731</v>
      </c>
      <c r="J23" s="17">
        <v>5571</v>
      </c>
      <c r="K23" s="17">
        <v>7613</v>
      </c>
      <c r="L23" s="17">
        <v>7864</v>
      </c>
      <c r="M23" s="17">
        <v>2157</v>
      </c>
      <c r="N23" s="17">
        <v>6858</v>
      </c>
      <c r="O23" s="17">
        <v>1724</v>
      </c>
      <c r="P23" s="17">
        <v>7155</v>
      </c>
      <c r="Q23" s="17">
        <v>2182</v>
      </c>
      <c r="R23" s="17">
        <v>9613</v>
      </c>
      <c r="S23" s="17">
        <f t="shared" si="0"/>
        <v>92615.18535759972</v>
      </c>
    </row>
    <row r="24" spans="2:19" s="3" customFormat="1" ht="12.75">
      <c r="B24" s="55" t="s">
        <v>19</v>
      </c>
      <c r="C24" s="56"/>
      <c r="D24" s="57"/>
      <c r="E24" s="16" t="s">
        <v>20</v>
      </c>
      <c r="F24" s="18">
        <v>4931</v>
      </c>
      <c r="G24" s="18">
        <v>3157</v>
      </c>
      <c r="H24" s="18">
        <v>638</v>
      </c>
      <c r="I24" s="18">
        <v>749</v>
      </c>
      <c r="J24" s="18">
        <v>1194</v>
      </c>
      <c r="K24" s="18">
        <v>1556</v>
      </c>
      <c r="L24" s="18">
        <v>1259</v>
      </c>
      <c r="M24" s="50">
        <v>445</v>
      </c>
      <c r="N24" s="18">
        <v>1180</v>
      </c>
      <c r="O24" s="18">
        <v>406</v>
      </c>
      <c r="P24" s="18">
        <v>1269</v>
      </c>
      <c r="Q24" s="18">
        <v>519</v>
      </c>
      <c r="R24" s="18">
        <v>2175</v>
      </c>
      <c r="S24" s="17">
        <f t="shared" si="0"/>
        <v>19478</v>
      </c>
    </row>
    <row r="25" spans="2:19" s="3" customFormat="1" ht="12.75">
      <c r="B25" s="55" t="s">
        <v>21</v>
      </c>
      <c r="C25" s="56"/>
      <c r="D25" s="57"/>
      <c r="E25" s="16" t="s">
        <v>22</v>
      </c>
      <c r="F25" s="18">
        <v>4085</v>
      </c>
      <c r="G25" s="18">
        <v>2782</v>
      </c>
      <c r="H25" s="18">
        <v>480</v>
      </c>
      <c r="I25" s="18">
        <v>650</v>
      </c>
      <c r="J25" s="18">
        <v>1061</v>
      </c>
      <c r="K25" s="18">
        <v>1368</v>
      </c>
      <c r="L25" s="18">
        <v>1156</v>
      </c>
      <c r="M25" s="18">
        <v>408</v>
      </c>
      <c r="N25" s="18">
        <v>1067</v>
      </c>
      <c r="O25" s="18">
        <v>366</v>
      </c>
      <c r="P25" s="18">
        <v>1135</v>
      </c>
      <c r="Q25" s="18">
        <v>424</v>
      </c>
      <c r="R25" s="18">
        <v>2038</v>
      </c>
      <c r="S25" s="17">
        <f t="shared" si="0"/>
        <v>17020</v>
      </c>
    </row>
    <row r="26" spans="2:19" s="3" customFormat="1" ht="12.75" customHeight="1">
      <c r="B26" s="55" t="s">
        <v>23</v>
      </c>
      <c r="C26" s="56"/>
      <c r="D26" s="57"/>
      <c r="E26" s="16" t="s">
        <v>24</v>
      </c>
      <c r="F26" s="18">
        <v>2548</v>
      </c>
      <c r="G26" s="18">
        <v>1591</v>
      </c>
      <c r="H26" s="18">
        <v>294</v>
      </c>
      <c r="I26" s="18">
        <v>378</v>
      </c>
      <c r="J26" s="18">
        <v>583</v>
      </c>
      <c r="K26" s="18">
        <v>819</v>
      </c>
      <c r="L26" s="18">
        <v>643</v>
      </c>
      <c r="M26" s="18">
        <v>252</v>
      </c>
      <c r="N26" s="18">
        <v>586</v>
      </c>
      <c r="O26" s="18">
        <v>205</v>
      </c>
      <c r="P26" s="18">
        <v>658</v>
      </c>
      <c r="Q26" s="18">
        <v>262</v>
      </c>
      <c r="R26" s="18">
        <v>1124</v>
      </c>
      <c r="S26" s="17">
        <f t="shared" si="0"/>
        <v>9943</v>
      </c>
    </row>
    <row r="27" spans="2:19" s="3" customFormat="1" ht="12.75" customHeight="1">
      <c r="B27" s="55" t="s">
        <v>25</v>
      </c>
      <c r="C27" s="56"/>
      <c r="D27" s="57"/>
      <c r="E27" s="16" t="s">
        <v>26</v>
      </c>
      <c r="F27" s="18">
        <v>2383</v>
      </c>
      <c r="G27" s="18">
        <v>1566</v>
      </c>
      <c r="H27" s="18">
        <v>344</v>
      </c>
      <c r="I27" s="18">
        <v>371</v>
      </c>
      <c r="J27" s="18">
        <v>611</v>
      </c>
      <c r="K27" s="18">
        <v>737</v>
      </c>
      <c r="L27" s="18">
        <v>616</v>
      </c>
      <c r="M27" s="18">
        <v>193</v>
      </c>
      <c r="N27" s="18">
        <v>594</v>
      </c>
      <c r="O27" s="18">
        <v>201</v>
      </c>
      <c r="P27" s="18">
        <v>611</v>
      </c>
      <c r="Q27" s="18">
        <v>257</v>
      </c>
      <c r="R27" s="18">
        <v>1051</v>
      </c>
      <c r="S27" s="17">
        <f t="shared" si="0"/>
        <v>9535</v>
      </c>
    </row>
    <row r="28" spans="2:19" s="3" customFormat="1" ht="12.75" customHeight="1">
      <c r="B28" s="55" t="s">
        <v>27</v>
      </c>
      <c r="C28" s="56"/>
      <c r="D28" s="57"/>
      <c r="E28" s="16" t="s">
        <v>28</v>
      </c>
      <c r="F28" s="18">
        <v>3291</v>
      </c>
      <c r="G28" s="18">
        <v>1308</v>
      </c>
      <c r="H28" s="18">
        <v>244</v>
      </c>
      <c r="I28" s="18">
        <v>145</v>
      </c>
      <c r="J28" s="18">
        <v>143</v>
      </c>
      <c r="K28" s="18">
        <v>576</v>
      </c>
      <c r="L28" s="18">
        <v>175</v>
      </c>
      <c r="M28" s="18">
        <v>52</v>
      </c>
      <c r="N28" s="18">
        <v>473</v>
      </c>
      <c r="O28" s="18">
        <v>133</v>
      </c>
      <c r="P28" s="18">
        <v>672</v>
      </c>
      <c r="Q28" s="18">
        <v>193</v>
      </c>
      <c r="R28" s="18">
        <v>416</v>
      </c>
      <c r="S28" s="17">
        <f t="shared" si="0"/>
        <v>7821</v>
      </c>
    </row>
    <row r="29" spans="2:19" s="3" customFormat="1" ht="12.75" customHeight="1">
      <c r="B29" s="55" t="s">
        <v>29</v>
      </c>
      <c r="C29" s="56"/>
      <c r="D29" s="57"/>
      <c r="E29" s="16" t="s">
        <v>30</v>
      </c>
      <c r="F29" s="18">
        <v>1640</v>
      </c>
      <c r="G29" s="18">
        <v>1849</v>
      </c>
      <c r="H29" s="18">
        <v>394</v>
      </c>
      <c r="I29" s="18">
        <v>604</v>
      </c>
      <c r="J29" s="18">
        <v>1051</v>
      </c>
      <c r="K29" s="18">
        <v>980</v>
      </c>
      <c r="L29" s="18">
        <v>1084</v>
      </c>
      <c r="M29" s="18">
        <v>393</v>
      </c>
      <c r="N29" s="18">
        <v>707</v>
      </c>
      <c r="O29" s="18">
        <v>273</v>
      </c>
      <c r="P29" s="18">
        <v>597</v>
      </c>
      <c r="Q29" s="18">
        <v>326</v>
      </c>
      <c r="R29" s="18">
        <v>1759</v>
      </c>
      <c r="S29" s="17">
        <f t="shared" si="0"/>
        <v>11657</v>
      </c>
    </row>
    <row r="30" spans="2:19" s="3" customFormat="1" ht="12.75" customHeight="1">
      <c r="B30" s="55" t="s">
        <v>31</v>
      </c>
      <c r="C30" s="56"/>
      <c r="D30" s="57"/>
      <c r="E30" s="16" t="s">
        <v>32</v>
      </c>
      <c r="F30" s="19">
        <f>SUM(F24/F20)*100</f>
        <v>11.88826502900644</v>
      </c>
      <c r="G30" s="19">
        <f aca="true" t="shared" si="1" ref="G30:S30">SUM(G24/G20)*100</f>
        <v>9.58904109589041</v>
      </c>
      <c r="H30" s="19">
        <f t="shared" si="1"/>
        <v>9.665202242084533</v>
      </c>
      <c r="I30" s="19">
        <f t="shared" si="1"/>
        <v>13.308457711442786</v>
      </c>
      <c r="J30" s="19">
        <f t="shared" si="1"/>
        <v>10.273618998451212</v>
      </c>
      <c r="K30" s="19">
        <f t="shared" si="1"/>
        <v>9.989727786337955</v>
      </c>
      <c r="L30" s="19">
        <f t="shared" si="1"/>
        <v>7.637709293860713</v>
      </c>
      <c r="M30" s="19">
        <f t="shared" si="1"/>
        <v>9.79097909790979</v>
      </c>
      <c r="N30" s="19">
        <f t="shared" si="1"/>
        <v>8.261569698242665</v>
      </c>
      <c r="O30" s="19">
        <f t="shared" si="1"/>
        <v>11.52099886492622</v>
      </c>
      <c r="P30" s="19">
        <f t="shared" si="1"/>
        <v>8.797227036395148</v>
      </c>
      <c r="Q30" s="19">
        <f t="shared" si="1"/>
        <v>11.548731642189585</v>
      </c>
      <c r="R30" s="19">
        <f t="shared" si="1"/>
        <v>11.436533810074666</v>
      </c>
      <c r="S30" s="19">
        <f t="shared" si="1"/>
        <v>10.2192604044121</v>
      </c>
    </row>
    <row r="31" spans="2:19" s="3" customFormat="1" ht="12.75" customHeight="1">
      <c r="B31" s="55" t="s">
        <v>33</v>
      </c>
      <c r="C31" s="56"/>
      <c r="D31" s="57"/>
      <c r="E31" s="16" t="s">
        <v>34</v>
      </c>
      <c r="F31" s="19">
        <f>SUM(F26/F22)*100</f>
        <v>12.17409213860141</v>
      </c>
      <c r="G31" s="19">
        <f aca="true" t="shared" si="2" ref="G31:M31">SUM(G26/G22)*100</f>
        <v>9.502478647793106</v>
      </c>
      <c r="H31" s="19">
        <f t="shared" si="2"/>
        <v>8.609077598828698</v>
      </c>
      <c r="I31" s="19">
        <f t="shared" si="2"/>
        <v>13.04798066965827</v>
      </c>
      <c r="J31" s="19">
        <f t="shared" si="2"/>
        <v>9.633179114342367</v>
      </c>
      <c r="K31" s="19">
        <f t="shared" si="2"/>
        <v>10.363153232949513</v>
      </c>
      <c r="L31" s="19">
        <f t="shared" si="2"/>
        <v>7.459396751740139</v>
      </c>
      <c r="M31" s="19">
        <f t="shared" si="2"/>
        <v>10.552763819095476</v>
      </c>
      <c r="N31" s="19">
        <f aca="true" t="shared" si="3" ref="N31:S31">SUM(N26/N22)*100</f>
        <v>7.891193105305683</v>
      </c>
      <c r="O31" s="19">
        <f t="shared" si="3"/>
        <v>11.38888888888889</v>
      </c>
      <c r="P31" s="19">
        <f t="shared" si="3"/>
        <v>9.050894085281982</v>
      </c>
      <c r="Q31" s="19">
        <f t="shared" si="3"/>
        <v>11.327280587980978</v>
      </c>
      <c r="R31" s="19">
        <f t="shared" si="3"/>
        <v>11.951089845826687</v>
      </c>
      <c r="S31" s="19">
        <f t="shared" si="3"/>
        <v>10.233457019515194</v>
      </c>
    </row>
    <row r="32" spans="2:19" s="3" customFormat="1" ht="12.75" customHeight="1">
      <c r="B32" s="55" t="s">
        <v>35</v>
      </c>
      <c r="C32" s="56"/>
      <c r="D32" s="57"/>
      <c r="E32" s="16" t="s">
        <v>36</v>
      </c>
      <c r="F32" s="19">
        <f>SUM(F27/F23)*100</f>
        <v>11.59713112631939</v>
      </c>
      <c r="G32" s="19">
        <f aca="true" t="shared" si="4" ref="G32:M32">SUM(G27/G23)*100</f>
        <v>10.160254330759749</v>
      </c>
      <c r="H32" s="19">
        <f t="shared" si="4"/>
        <v>10.797237915881984</v>
      </c>
      <c r="I32" s="19">
        <f t="shared" si="4"/>
        <v>13.584767484437934</v>
      </c>
      <c r="J32" s="19">
        <f t="shared" si="4"/>
        <v>10.967510321306767</v>
      </c>
      <c r="K32" s="19">
        <f t="shared" si="4"/>
        <v>9.680809142256667</v>
      </c>
      <c r="L32" s="19">
        <f t="shared" si="4"/>
        <v>7.8331637843336726</v>
      </c>
      <c r="M32" s="19">
        <f t="shared" si="4"/>
        <v>8.947612424663886</v>
      </c>
      <c r="N32" s="19">
        <f aca="true" t="shared" si="5" ref="N32:S32">SUM(N27/N23)*100</f>
        <v>8.661417322834646</v>
      </c>
      <c r="O32" s="19">
        <f t="shared" si="5"/>
        <v>11.658932714617169</v>
      </c>
      <c r="P32" s="19">
        <f t="shared" si="5"/>
        <v>8.53948287910552</v>
      </c>
      <c r="Q32" s="19">
        <f t="shared" si="5"/>
        <v>11.778185151237397</v>
      </c>
      <c r="R32" s="19">
        <f t="shared" si="5"/>
        <v>10.933111411630083</v>
      </c>
      <c r="S32" s="19">
        <f t="shared" si="5"/>
        <v>10.29528793057432</v>
      </c>
    </row>
    <row r="33" spans="2:19" s="3" customFormat="1" ht="12">
      <c r="B33" s="55" t="s">
        <v>37</v>
      </c>
      <c r="C33" s="56"/>
      <c r="D33" s="57"/>
      <c r="E33" s="16" t="s">
        <v>38</v>
      </c>
      <c r="F33" s="19">
        <f>SUM(F25/F21)*100</f>
        <v>54.90391647412209</v>
      </c>
      <c r="G33" s="19">
        <f aca="true" t="shared" si="6" ref="G33:M33">SUM(G25/G21)*100</f>
        <v>48.231622746185856</v>
      </c>
      <c r="H33" s="19">
        <f t="shared" si="6"/>
        <v>40.54054054054054</v>
      </c>
      <c r="I33" s="19">
        <f t="shared" si="6"/>
        <v>64.35643564356435</v>
      </c>
      <c r="J33" s="19">
        <f t="shared" si="6"/>
        <v>50.88729016786571</v>
      </c>
      <c r="K33" s="19">
        <f t="shared" si="6"/>
        <v>48.96206156048676</v>
      </c>
      <c r="L33" s="19">
        <f t="shared" si="6"/>
        <v>39.093676022996284</v>
      </c>
      <c r="M33" s="19">
        <f t="shared" si="6"/>
        <v>50.061349693251536</v>
      </c>
      <c r="N33" s="19">
        <f aca="true" t="shared" si="7" ref="N33:S33">SUM(N25/N21)*100</f>
        <v>41.64715066354411</v>
      </c>
      <c r="O33" s="19">
        <f t="shared" si="7"/>
        <v>57.91139240506329</v>
      </c>
      <c r="P33" s="19">
        <f t="shared" si="7"/>
        <v>43.85625965996909</v>
      </c>
      <c r="Q33" s="19">
        <f t="shared" si="7"/>
        <v>52.605459057071954</v>
      </c>
      <c r="R33" s="19">
        <f t="shared" si="7"/>
        <v>59.74787452360012</v>
      </c>
      <c r="S33" s="19">
        <f t="shared" si="7"/>
        <v>49.98198258076348</v>
      </c>
    </row>
    <row r="34" spans="2:24" s="3" customFormat="1" ht="12.75">
      <c r="B34" s="55" t="s">
        <v>39</v>
      </c>
      <c r="C34" s="56"/>
      <c r="D34" s="57"/>
      <c r="E34" s="16" t="s">
        <v>40</v>
      </c>
      <c r="F34" s="17">
        <v>33696.10603885846</v>
      </c>
      <c r="G34" s="17">
        <v>26122</v>
      </c>
      <c r="H34" s="17">
        <v>5362</v>
      </c>
      <c r="I34" s="17">
        <v>4572</v>
      </c>
      <c r="J34" s="17">
        <v>9442</v>
      </c>
      <c r="K34" s="17">
        <v>12654</v>
      </c>
      <c r="L34" s="17">
        <v>13391</v>
      </c>
      <c r="M34" s="17">
        <v>3692</v>
      </c>
      <c r="N34" s="17">
        <v>11603</v>
      </c>
      <c r="O34" s="17">
        <v>2863</v>
      </c>
      <c r="P34" s="17">
        <v>11719</v>
      </c>
      <c r="Q34" s="17">
        <v>3651</v>
      </c>
      <c r="R34" s="17">
        <v>15450</v>
      </c>
      <c r="S34" s="17">
        <f aca="true" t="shared" si="8" ref="S34:S43">SUM(F34:R34)</f>
        <v>154217.10603885847</v>
      </c>
      <c r="T34" s="11"/>
      <c r="U34" s="11"/>
      <c r="V34" s="11"/>
      <c r="W34" s="11"/>
      <c r="X34" s="11"/>
    </row>
    <row r="35" spans="2:24" s="3" customFormat="1" ht="12.75">
      <c r="B35" s="55" t="s">
        <v>41</v>
      </c>
      <c r="C35" s="56"/>
      <c r="D35" s="57"/>
      <c r="E35" s="16" t="s">
        <v>42</v>
      </c>
      <c r="F35" s="17">
        <v>20646.54887570539</v>
      </c>
      <c r="G35" s="17">
        <v>16007</v>
      </c>
      <c r="H35" s="17">
        <v>3286</v>
      </c>
      <c r="I35" s="17">
        <v>2802</v>
      </c>
      <c r="J35" s="17">
        <v>5786</v>
      </c>
      <c r="K35" s="17">
        <v>7753</v>
      </c>
      <c r="L35" s="17">
        <v>8206</v>
      </c>
      <c r="M35" s="17">
        <v>2263</v>
      </c>
      <c r="N35" s="17">
        <v>7110</v>
      </c>
      <c r="O35" s="17">
        <v>1754</v>
      </c>
      <c r="P35" s="17">
        <v>7181</v>
      </c>
      <c r="Q35" s="17">
        <v>2237</v>
      </c>
      <c r="R35" s="17">
        <v>9467</v>
      </c>
      <c r="S35" s="17">
        <f t="shared" si="8"/>
        <v>94498.5488757054</v>
      </c>
      <c r="T35" s="11"/>
      <c r="U35" s="11"/>
      <c r="V35" s="11"/>
      <c r="W35" s="11"/>
      <c r="X35" s="11"/>
    </row>
    <row r="36" spans="2:24" s="3" customFormat="1" ht="12.75">
      <c r="B36" s="55" t="s">
        <v>43</v>
      </c>
      <c r="C36" s="56"/>
      <c r="D36" s="57"/>
      <c r="E36" s="16" t="s">
        <v>44</v>
      </c>
      <c r="F36" s="17">
        <v>16984.51148108486</v>
      </c>
      <c r="G36" s="17">
        <v>13587</v>
      </c>
      <c r="H36" s="17">
        <v>2771</v>
      </c>
      <c r="I36" s="17">
        <v>2351</v>
      </c>
      <c r="J36" s="17">
        <v>4911</v>
      </c>
      <c r="K36" s="17">
        <v>6414</v>
      </c>
      <c r="L36" s="17">
        <v>6995</v>
      </c>
      <c r="M36" s="17">
        <v>1938</v>
      </c>
      <c r="N36" s="17">
        <v>6026</v>
      </c>
      <c r="O36" s="17">
        <v>1461</v>
      </c>
      <c r="P36" s="17">
        <v>5900</v>
      </c>
      <c r="Q36" s="17">
        <v>1877</v>
      </c>
      <c r="R36" s="17">
        <v>7632</v>
      </c>
      <c r="S36" s="17">
        <f t="shared" si="8"/>
        <v>78847.51148108486</v>
      </c>
      <c r="T36" s="11"/>
      <c r="U36" s="11"/>
      <c r="V36" s="11"/>
      <c r="W36" s="11"/>
      <c r="X36" s="11"/>
    </row>
    <row r="37" spans="2:24" s="3" customFormat="1" ht="12.75">
      <c r="B37" s="55" t="s">
        <v>45</v>
      </c>
      <c r="C37" s="56"/>
      <c r="D37" s="57"/>
      <c r="E37" s="16" t="s">
        <v>46</v>
      </c>
      <c r="F37" s="17">
        <v>16712</v>
      </c>
      <c r="G37" s="17">
        <v>12535</v>
      </c>
      <c r="H37" s="17">
        <v>2591</v>
      </c>
      <c r="I37" s="17">
        <v>2221</v>
      </c>
      <c r="J37" s="17">
        <v>4531</v>
      </c>
      <c r="K37" s="17">
        <v>6240</v>
      </c>
      <c r="L37" s="17">
        <v>6396</v>
      </c>
      <c r="M37" s="17">
        <v>1754</v>
      </c>
      <c r="N37" s="17">
        <v>5577</v>
      </c>
      <c r="O37" s="17">
        <v>1402</v>
      </c>
      <c r="P37" s="17">
        <v>5819</v>
      </c>
      <c r="Q37" s="17">
        <v>1774</v>
      </c>
      <c r="R37" s="17">
        <v>7818</v>
      </c>
      <c r="S37" s="17">
        <f t="shared" si="8"/>
        <v>75370</v>
      </c>
      <c r="T37" s="11"/>
      <c r="U37" s="11"/>
      <c r="V37" s="11"/>
      <c r="W37" s="11"/>
      <c r="X37" s="11"/>
    </row>
    <row r="38" spans="2:19" s="3" customFormat="1" ht="12.75">
      <c r="B38" s="55" t="s">
        <v>47</v>
      </c>
      <c r="C38" s="56"/>
      <c r="D38" s="57"/>
      <c r="E38" s="16" t="s">
        <v>48</v>
      </c>
      <c r="F38" s="18">
        <v>21860</v>
      </c>
      <c r="G38" s="50">
        <v>16767</v>
      </c>
      <c r="H38" s="50">
        <v>3134</v>
      </c>
      <c r="I38" s="50">
        <v>5213</v>
      </c>
      <c r="J38" s="18">
        <v>6703</v>
      </c>
      <c r="K38" s="18">
        <v>8725</v>
      </c>
      <c r="L38" s="18">
        <v>9227</v>
      </c>
      <c r="M38" s="50">
        <v>2830</v>
      </c>
      <c r="N38" s="18">
        <v>8760</v>
      </c>
      <c r="O38" s="18">
        <v>2615</v>
      </c>
      <c r="P38" s="18">
        <v>7709</v>
      </c>
      <c r="Q38" s="18">
        <v>2503</v>
      </c>
      <c r="R38" s="18">
        <v>13224</v>
      </c>
      <c r="S38" s="17">
        <f t="shared" si="8"/>
        <v>109270</v>
      </c>
    </row>
    <row r="39" spans="2:19" s="3" customFormat="1" ht="12.75">
      <c r="B39" s="55" t="s">
        <v>49</v>
      </c>
      <c r="C39" s="56"/>
      <c r="D39" s="57"/>
      <c r="E39" s="16" t="s">
        <v>50</v>
      </c>
      <c r="F39" s="18">
        <v>18490</v>
      </c>
      <c r="G39" s="50">
        <v>13914</v>
      </c>
      <c r="H39" s="18">
        <v>2687</v>
      </c>
      <c r="I39" s="18">
        <v>4333</v>
      </c>
      <c r="J39" s="18">
        <v>5422</v>
      </c>
      <c r="K39" s="18">
        <v>7110</v>
      </c>
      <c r="L39" s="18">
        <v>7433</v>
      </c>
      <c r="M39" s="18">
        <v>2247</v>
      </c>
      <c r="N39" s="18">
        <v>7160</v>
      </c>
      <c r="O39" s="18">
        <v>2165</v>
      </c>
      <c r="P39" s="18">
        <v>6493</v>
      </c>
      <c r="Q39" s="18">
        <v>2108</v>
      </c>
      <c r="R39" s="18">
        <v>10497</v>
      </c>
      <c r="S39" s="17">
        <f t="shared" si="8"/>
        <v>90059</v>
      </c>
    </row>
    <row r="40" spans="2:19" s="3" customFormat="1" ht="12.75">
      <c r="B40" s="55" t="s">
        <v>51</v>
      </c>
      <c r="C40" s="56"/>
      <c r="D40" s="57"/>
      <c r="E40" s="16" t="s">
        <v>52</v>
      </c>
      <c r="F40" s="18">
        <v>11318</v>
      </c>
      <c r="G40" s="18">
        <v>8797</v>
      </c>
      <c r="H40" s="18">
        <v>1591</v>
      </c>
      <c r="I40" s="18">
        <v>2751</v>
      </c>
      <c r="J40" s="18">
        <v>3586</v>
      </c>
      <c r="K40" s="18">
        <v>4623</v>
      </c>
      <c r="L40" s="18">
        <v>4837</v>
      </c>
      <c r="M40" s="18">
        <v>1537</v>
      </c>
      <c r="N40" s="18">
        <v>4665</v>
      </c>
      <c r="O40" s="18">
        <v>1379</v>
      </c>
      <c r="P40" s="18">
        <v>4061</v>
      </c>
      <c r="Q40" s="18">
        <v>1291</v>
      </c>
      <c r="R40" s="18">
        <v>6864</v>
      </c>
      <c r="S40" s="17">
        <f t="shared" si="8"/>
        <v>57300</v>
      </c>
    </row>
    <row r="41" spans="2:19" s="3" customFormat="1" ht="12.75">
      <c r="B41" s="55" t="s">
        <v>53</v>
      </c>
      <c r="C41" s="56"/>
      <c r="D41" s="57"/>
      <c r="E41" s="16" t="s">
        <v>54</v>
      </c>
      <c r="F41" s="18">
        <v>10542</v>
      </c>
      <c r="G41" s="18">
        <v>7970</v>
      </c>
      <c r="H41" s="18">
        <v>1543</v>
      </c>
      <c r="I41" s="18">
        <v>2462</v>
      </c>
      <c r="J41" s="18">
        <v>3117</v>
      </c>
      <c r="K41" s="18">
        <v>4102</v>
      </c>
      <c r="L41" s="18">
        <v>4390</v>
      </c>
      <c r="M41" s="18">
        <v>1293</v>
      </c>
      <c r="N41" s="18">
        <v>4095</v>
      </c>
      <c r="O41" s="18">
        <v>1236</v>
      </c>
      <c r="P41" s="18">
        <v>3648</v>
      </c>
      <c r="Q41" s="18">
        <v>1212</v>
      </c>
      <c r="R41" s="18">
        <v>6360</v>
      </c>
      <c r="S41" s="17">
        <f t="shared" si="8"/>
        <v>51970</v>
      </c>
    </row>
    <row r="42" spans="2:19" s="3" customFormat="1" ht="12.75">
      <c r="B42" s="55" t="s">
        <v>55</v>
      </c>
      <c r="C42" s="56"/>
      <c r="D42" s="57"/>
      <c r="E42" s="20" t="s">
        <v>56</v>
      </c>
      <c r="F42" s="18">
        <v>11059</v>
      </c>
      <c r="G42" s="18">
        <v>5181</v>
      </c>
      <c r="H42" s="18">
        <v>943</v>
      </c>
      <c r="I42" s="18">
        <v>1456</v>
      </c>
      <c r="J42" s="18">
        <v>594</v>
      </c>
      <c r="K42" s="18">
        <v>2287</v>
      </c>
      <c r="L42" s="18">
        <v>1032</v>
      </c>
      <c r="M42" s="18">
        <v>410</v>
      </c>
      <c r="N42" s="18">
        <v>2425</v>
      </c>
      <c r="O42" s="18">
        <v>655</v>
      </c>
      <c r="P42" s="18">
        <v>3734</v>
      </c>
      <c r="Q42" s="18">
        <v>887</v>
      </c>
      <c r="R42" s="18">
        <v>2452</v>
      </c>
      <c r="S42" s="17">
        <f t="shared" si="8"/>
        <v>33115</v>
      </c>
    </row>
    <row r="43" spans="2:19" s="3" customFormat="1" ht="12.75">
      <c r="B43" s="55" t="s">
        <v>57</v>
      </c>
      <c r="C43" s="56"/>
      <c r="D43" s="57"/>
      <c r="E43" s="20" t="s">
        <v>58</v>
      </c>
      <c r="F43" s="18">
        <v>10801</v>
      </c>
      <c r="G43" s="18">
        <v>11586</v>
      </c>
      <c r="H43" s="18">
        <v>2191</v>
      </c>
      <c r="I43" s="18">
        <v>3757</v>
      </c>
      <c r="J43" s="18">
        <v>6109</v>
      </c>
      <c r="K43" s="18">
        <v>6438</v>
      </c>
      <c r="L43" s="18">
        <v>8195</v>
      </c>
      <c r="M43" s="18">
        <v>2420</v>
      </c>
      <c r="N43" s="18">
        <v>6335</v>
      </c>
      <c r="O43" s="18">
        <v>1960</v>
      </c>
      <c r="P43" s="18">
        <v>3975</v>
      </c>
      <c r="Q43" s="18">
        <v>1616</v>
      </c>
      <c r="R43" s="18">
        <v>10772</v>
      </c>
      <c r="S43" s="17">
        <f t="shared" si="8"/>
        <v>76155</v>
      </c>
    </row>
    <row r="44" spans="2:19" s="3" customFormat="1" ht="12">
      <c r="B44" s="55" t="s">
        <v>59</v>
      </c>
      <c r="C44" s="56"/>
      <c r="D44" s="57"/>
      <c r="E44" s="16" t="s">
        <v>60</v>
      </c>
      <c r="F44" s="21">
        <f>SUM(F38/F34)*100</f>
        <v>64.87396488719193</v>
      </c>
      <c r="G44" s="21">
        <f aca="true" t="shared" si="9" ref="G44:M44">SUM(G38/G34)*100</f>
        <v>64.18727509379067</v>
      </c>
      <c r="H44" s="21">
        <f t="shared" si="9"/>
        <v>58.448340171577776</v>
      </c>
      <c r="I44" s="21">
        <f t="shared" si="9"/>
        <v>114.02012248468942</v>
      </c>
      <c r="J44" s="21">
        <f t="shared" si="9"/>
        <v>70.99131539927981</v>
      </c>
      <c r="K44" s="21">
        <f t="shared" si="9"/>
        <v>68.95052947684526</v>
      </c>
      <c r="L44" s="21">
        <f t="shared" si="9"/>
        <v>68.90448808901502</v>
      </c>
      <c r="M44" s="21">
        <f t="shared" si="9"/>
        <v>76.6522210184182</v>
      </c>
      <c r="N44" s="21">
        <f aca="true" t="shared" si="10" ref="N44:S44">SUM(N38/N34)*100</f>
        <v>75.49771610790313</v>
      </c>
      <c r="O44" s="21">
        <f t="shared" si="10"/>
        <v>91.33775759692631</v>
      </c>
      <c r="P44" s="21">
        <f t="shared" si="10"/>
        <v>65.7820633159826</v>
      </c>
      <c r="Q44" s="21">
        <f t="shared" si="10"/>
        <v>68.55655984661736</v>
      </c>
      <c r="R44" s="21">
        <f t="shared" si="10"/>
        <v>85.59223300970874</v>
      </c>
      <c r="S44" s="21">
        <f t="shared" si="10"/>
        <v>70.85465601492156</v>
      </c>
    </row>
    <row r="45" spans="2:19" s="3" customFormat="1" ht="12">
      <c r="B45" s="55" t="s">
        <v>61</v>
      </c>
      <c r="C45" s="56"/>
      <c r="D45" s="57"/>
      <c r="E45" s="16" t="s">
        <v>62</v>
      </c>
      <c r="F45" s="21">
        <f>SUM(F40/F36)*100</f>
        <v>66.6371830158584</v>
      </c>
      <c r="G45" s="21">
        <f aca="true" t="shared" si="11" ref="G45:M45">SUM(G40/G36)*100</f>
        <v>64.745712813719</v>
      </c>
      <c r="H45" s="21">
        <f t="shared" si="11"/>
        <v>57.416095272464815</v>
      </c>
      <c r="I45" s="21">
        <f t="shared" si="11"/>
        <v>117.01403658017864</v>
      </c>
      <c r="J45" s="21">
        <f t="shared" si="11"/>
        <v>73.01975157809</v>
      </c>
      <c r="K45" s="21">
        <f t="shared" si="11"/>
        <v>72.07670720299345</v>
      </c>
      <c r="L45" s="21">
        <f t="shared" si="11"/>
        <v>69.1493924231594</v>
      </c>
      <c r="M45" s="21">
        <f t="shared" si="11"/>
        <v>79.30856553147575</v>
      </c>
      <c r="N45" s="21">
        <f aca="true" t="shared" si="12" ref="N45:S45">SUM(N40/N36)*100</f>
        <v>77.414537006306</v>
      </c>
      <c r="O45" s="21">
        <f t="shared" si="12"/>
        <v>94.3874058863792</v>
      </c>
      <c r="P45" s="21">
        <f t="shared" si="12"/>
        <v>68.83050847457626</v>
      </c>
      <c r="Q45" s="21">
        <f t="shared" si="12"/>
        <v>68.77996803409697</v>
      </c>
      <c r="R45" s="21">
        <f t="shared" si="12"/>
        <v>89.937106918239</v>
      </c>
      <c r="S45" s="21">
        <f t="shared" si="12"/>
        <v>72.67191940958845</v>
      </c>
    </row>
    <row r="46" spans="2:19" s="3" customFormat="1" ht="12">
      <c r="B46" s="55" t="s">
        <v>63</v>
      </c>
      <c r="C46" s="56"/>
      <c r="D46" s="57"/>
      <c r="E46" s="16" t="s">
        <v>64</v>
      </c>
      <c r="F46" s="21">
        <f>SUM(F41/F37)*100</f>
        <v>63.080421254188614</v>
      </c>
      <c r="G46" s="21">
        <f aca="true" t="shared" si="13" ref="G46:M46">SUM(G41/G37)*100</f>
        <v>63.581970482648586</v>
      </c>
      <c r="H46" s="21">
        <f t="shared" si="13"/>
        <v>59.55229641065226</v>
      </c>
      <c r="I46" s="21">
        <f t="shared" si="13"/>
        <v>110.85096803241782</v>
      </c>
      <c r="J46" s="21">
        <f t="shared" si="13"/>
        <v>68.79276097991614</v>
      </c>
      <c r="K46" s="21">
        <f t="shared" si="13"/>
        <v>65.73717948717949</v>
      </c>
      <c r="L46" s="21">
        <f t="shared" si="13"/>
        <v>68.63664790494059</v>
      </c>
      <c r="M46" s="21">
        <f t="shared" si="13"/>
        <v>73.71721778791334</v>
      </c>
      <c r="N46" s="21">
        <f aca="true" t="shared" si="14" ref="N46:S46">SUM(N41/N37)*100</f>
        <v>73.42657342657343</v>
      </c>
      <c r="O46" s="21">
        <f t="shared" si="14"/>
        <v>88.15977175463622</v>
      </c>
      <c r="P46" s="21">
        <f t="shared" si="14"/>
        <v>62.691184052242654</v>
      </c>
      <c r="Q46" s="21">
        <f t="shared" si="14"/>
        <v>68.32018038331455</v>
      </c>
      <c r="R46" s="21">
        <f t="shared" si="14"/>
        <v>81.35072908672295</v>
      </c>
      <c r="S46" s="21">
        <f t="shared" si="14"/>
        <v>68.9531643890142</v>
      </c>
    </row>
    <row r="47" spans="2:19" s="3" customFormat="1" ht="12">
      <c r="B47" s="55" t="s">
        <v>65</v>
      </c>
      <c r="C47" s="56"/>
      <c r="D47" s="57"/>
      <c r="E47" s="16" t="s">
        <v>66</v>
      </c>
      <c r="F47" s="21">
        <f>SUM(F39/F35)*100</f>
        <v>89.55491840942493</v>
      </c>
      <c r="G47" s="21">
        <f aca="true" t="shared" si="15" ref="G47:M47">SUM(G39/G35)*100</f>
        <v>86.92447054413694</v>
      </c>
      <c r="H47" s="21">
        <f t="shared" si="15"/>
        <v>81.7711503347535</v>
      </c>
      <c r="I47" s="21">
        <f t="shared" si="15"/>
        <v>154.6395431834404</v>
      </c>
      <c r="J47" s="21">
        <f t="shared" si="15"/>
        <v>93.70895264431385</v>
      </c>
      <c r="K47" s="21">
        <f t="shared" si="15"/>
        <v>91.7064362182381</v>
      </c>
      <c r="L47" s="21">
        <f t="shared" si="15"/>
        <v>90.58006336826712</v>
      </c>
      <c r="M47" s="21">
        <f t="shared" si="15"/>
        <v>99.2929739284136</v>
      </c>
      <c r="N47" s="21">
        <f aca="true" t="shared" si="16" ref="N47:S47">SUM(N39/N35)*100</f>
        <v>100.70323488045008</v>
      </c>
      <c r="O47" s="21">
        <f t="shared" si="16"/>
        <v>123.43215507411631</v>
      </c>
      <c r="P47" s="21">
        <f t="shared" si="16"/>
        <v>90.41916167664671</v>
      </c>
      <c r="Q47" s="21">
        <f t="shared" si="16"/>
        <v>94.23334823424229</v>
      </c>
      <c r="R47" s="21">
        <f t="shared" si="16"/>
        <v>110.87989859511988</v>
      </c>
      <c r="S47" s="21">
        <f t="shared" si="16"/>
        <v>95.30199254007088</v>
      </c>
    </row>
    <row r="48" spans="2:19" s="3" customFormat="1" ht="12.75">
      <c r="B48" s="55" t="s">
        <v>67</v>
      </c>
      <c r="C48" s="56"/>
      <c r="D48" s="57"/>
      <c r="E48" s="16" t="s">
        <v>68</v>
      </c>
      <c r="F48" s="22">
        <v>29696.004996373704</v>
      </c>
      <c r="G48" s="22">
        <v>23016</v>
      </c>
      <c r="H48" s="22">
        <v>4725</v>
      </c>
      <c r="I48" s="22">
        <v>4029</v>
      </c>
      <c r="J48" s="22">
        <v>8319</v>
      </c>
      <c r="K48" s="22">
        <v>11151</v>
      </c>
      <c r="L48" s="22">
        <v>11798</v>
      </c>
      <c r="M48" s="22">
        <v>3253</v>
      </c>
      <c r="N48" s="22">
        <v>10223</v>
      </c>
      <c r="O48" s="22">
        <v>2523</v>
      </c>
      <c r="P48" s="22">
        <v>10328</v>
      </c>
      <c r="Q48" s="22">
        <v>3217</v>
      </c>
      <c r="R48" s="22">
        <v>13618</v>
      </c>
      <c r="S48" s="17">
        <f aca="true" t="shared" si="17" ref="S48:S57">SUM(F48:R48)</f>
        <v>135896.0049963737</v>
      </c>
    </row>
    <row r="49" spans="2:19" s="3" customFormat="1" ht="12.75">
      <c r="B49" s="55" t="s">
        <v>69</v>
      </c>
      <c r="C49" s="56"/>
      <c r="D49" s="57"/>
      <c r="E49" s="16" t="s">
        <v>70</v>
      </c>
      <c r="F49" s="22">
        <v>9369.09340413745</v>
      </c>
      <c r="G49" s="22">
        <v>7262</v>
      </c>
      <c r="H49" s="22">
        <v>1491</v>
      </c>
      <c r="I49" s="22">
        <v>1271</v>
      </c>
      <c r="J49" s="22">
        <v>2625</v>
      </c>
      <c r="K49" s="22">
        <v>3518</v>
      </c>
      <c r="L49" s="22">
        <v>3722</v>
      </c>
      <c r="M49" s="22">
        <v>1026</v>
      </c>
      <c r="N49" s="22">
        <v>3226</v>
      </c>
      <c r="O49" s="22">
        <v>796</v>
      </c>
      <c r="P49" s="22">
        <v>3258</v>
      </c>
      <c r="Q49" s="22">
        <v>1015</v>
      </c>
      <c r="R49" s="22">
        <v>4296</v>
      </c>
      <c r="S49" s="17">
        <f t="shared" si="17"/>
        <v>42875.09340413745</v>
      </c>
    </row>
    <row r="50" spans="2:19" s="3" customFormat="1" ht="12.75">
      <c r="B50" s="55" t="s">
        <v>71</v>
      </c>
      <c r="C50" s="56"/>
      <c r="D50" s="57"/>
      <c r="E50" s="16" t="s">
        <v>72</v>
      </c>
      <c r="F50" s="22">
        <v>14862.22533835707</v>
      </c>
      <c r="G50" s="22">
        <v>11889</v>
      </c>
      <c r="H50" s="22">
        <v>2425</v>
      </c>
      <c r="I50" s="22">
        <v>2057</v>
      </c>
      <c r="J50" s="22">
        <v>4297</v>
      </c>
      <c r="K50" s="22">
        <v>5612</v>
      </c>
      <c r="L50" s="22">
        <v>6121</v>
      </c>
      <c r="M50" s="22">
        <v>1696</v>
      </c>
      <c r="N50" s="22">
        <v>5273</v>
      </c>
      <c r="O50" s="22">
        <v>1278</v>
      </c>
      <c r="P50" s="22">
        <v>5163</v>
      </c>
      <c r="Q50" s="22">
        <v>1642</v>
      </c>
      <c r="R50" s="22">
        <v>6679</v>
      </c>
      <c r="S50" s="17">
        <f t="shared" si="17"/>
        <v>68994.22533835706</v>
      </c>
    </row>
    <row r="51" spans="2:19" s="3" customFormat="1" ht="12.75">
      <c r="B51" s="55" t="s">
        <v>73</v>
      </c>
      <c r="C51" s="56"/>
      <c r="D51" s="57"/>
      <c r="E51" s="16" t="s">
        <v>74</v>
      </c>
      <c r="F51" s="22">
        <v>14833.77965801663</v>
      </c>
      <c r="G51" s="22">
        <v>11126</v>
      </c>
      <c r="H51" s="22">
        <v>2300</v>
      </c>
      <c r="I51" s="22">
        <v>1972</v>
      </c>
      <c r="J51" s="22">
        <v>4021</v>
      </c>
      <c r="K51" s="22">
        <v>5539</v>
      </c>
      <c r="L51" s="22">
        <v>5677</v>
      </c>
      <c r="M51" s="22">
        <v>1557</v>
      </c>
      <c r="N51" s="22">
        <v>4951</v>
      </c>
      <c r="O51" s="22">
        <v>1245</v>
      </c>
      <c r="P51" s="22">
        <v>5165</v>
      </c>
      <c r="Q51" s="22">
        <v>1575</v>
      </c>
      <c r="R51" s="22">
        <v>6940</v>
      </c>
      <c r="S51" s="17">
        <f t="shared" si="17"/>
        <v>66901.77965801663</v>
      </c>
    </row>
    <row r="52" spans="2:19" s="3" customFormat="1" ht="12.75">
      <c r="B52" s="55" t="s">
        <v>75</v>
      </c>
      <c r="C52" s="56"/>
      <c r="D52" s="57"/>
      <c r="E52" s="16" t="s">
        <v>76</v>
      </c>
      <c r="F52" s="18">
        <v>6663</v>
      </c>
      <c r="G52" s="18">
        <v>5485</v>
      </c>
      <c r="H52" s="18">
        <v>1038</v>
      </c>
      <c r="I52" s="18">
        <v>1383</v>
      </c>
      <c r="J52" s="18">
        <v>1169</v>
      </c>
      <c r="K52" s="18">
        <v>1680</v>
      </c>
      <c r="L52" s="18">
        <v>1266</v>
      </c>
      <c r="M52" s="18">
        <v>404</v>
      </c>
      <c r="N52" s="18">
        <v>1865</v>
      </c>
      <c r="O52" s="18">
        <v>517</v>
      </c>
      <c r="P52" s="18">
        <v>1600</v>
      </c>
      <c r="Q52" s="18">
        <v>510</v>
      </c>
      <c r="R52" s="18">
        <v>2432</v>
      </c>
      <c r="S52" s="17">
        <f t="shared" si="17"/>
        <v>26012</v>
      </c>
    </row>
    <row r="53" spans="2:19" s="3" customFormat="1" ht="12.75">
      <c r="B53" s="55" t="s">
        <v>77</v>
      </c>
      <c r="C53" s="56"/>
      <c r="D53" s="57"/>
      <c r="E53" s="16" t="s">
        <v>78</v>
      </c>
      <c r="F53" s="18">
        <v>3714</v>
      </c>
      <c r="G53" s="18">
        <v>2897</v>
      </c>
      <c r="H53" s="18">
        <v>589</v>
      </c>
      <c r="I53" s="18">
        <v>747</v>
      </c>
      <c r="J53" s="18">
        <v>708</v>
      </c>
      <c r="K53" s="18">
        <v>1032</v>
      </c>
      <c r="L53" s="18">
        <v>784</v>
      </c>
      <c r="M53" s="18">
        <v>244</v>
      </c>
      <c r="N53" s="18">
        <v>1256</v>
      </c>
      <c r="O53" s="18">
        <v>330</v>
      </c>
      <c r="P53" s="18">
        <v>1085</v>
      </c>
      <c r="Q53" s="18">
        <v>304</v>
      </c>
      <c r="R53" s="18">
        <v>1436</v>
      </c>
      <c r="S53" s="17">
        <f t="shared" si="17"/>
        <v>15126</v>
      </c>
    </row>
    <row r="54" spans="2:19" s="3" customFormat="1" ht="12.75">
      <c r="B54" s="55" t="s">
        <v>79</v>
      </c>
      <c r="C54" s="56"/>
      <c r="D54" s="57"/>
      <c r="E54" s="16" t="s">
        <v>80</v>
      </c>
      <c r="F54" s="18">
        <v>3531</v>
      </c>
      <c r="G54" s="18">
        <v>3151</v>
      </c>
      <c r="H54" s="18">
        <v>595</v>
      </c>
      <c r="I54" s="18">
        <v>789</v>
      </c>
      <c r="J54" s="18">
        <v>603</v>
      </c>
      <c r="K54" s="18">
        <v>908</v>
      </c>
      <c r="L54" s="18">
        <v>663</v>
      </c>
      <c r="M54" s="18">
        <v>223</v>
      </c>
      <c r="N54" s="18">
        <v>925</v>
      </c>
      <c r="O54" s="18">
        <v>288</v>
      </c>
      <c r="P54" s="18">
        <v>844</v>
      </c>
      <c r="Q54" s="18">
        <v>262</v>
      </c>
      <c r="R54" s="18">
        <v>1231</v>
      </c>
      <c r="S54" s="17">
        <f t="shared" si="17"/>
        <v>14013</v>
      </c>
    </row>
    <row r="55" spans="2:19" s="3" customFormat="1" ht="12.75">
      <c r="B55" s="55" t="s">
        <v>81</v>
      </c>
      <c r="C55" s="56"/>
      <c r="D55" s="57"/>
      <c r="E55" s="16" t="s">
        <v>82</v>
      </c>
      <c r="F55" s="18">
        <v>3132</v>
      </c>
      <c r="G55" s="18">
        <v>2334</v>
      </c>
      <c r="H55" s="18">
        <v>443</v>
      </c>
      <c r="I55" s="18">
        <v>594</v>
      </c>
      <c r="J55" s="18">
        <v>566</v>
      </c>
      <c r="K55" s="18">
        <v>772</v>
      </c>
      <c r="L55" s="18">
        <v>603</v>
      </c>
      <c r="M55" s="18">
        <v>181</v>
      </c>
      <c r="N55" s="18">
        <v>940</v>
      </c>
      <c r="O55" s="18">
        <v>229</v>
      </c>
      <c r="P55" s="18">
        <v>756</v>
      </c>
      <c r="Q55" s="18">
        <v>248</v>
      </c>
      <c r="R55" s="18">
        <v>1201</v>
      </c>
      <c r="S55" s="17">
        <f t="shared" si="17"/>
        <v>11999</v>
      </c>
    </row>
    <row r="56" spans="2:19" s="3" customFormat="1" ht="12.75">
      <c r="B56" s="55" t="s">
        <v>83</v>
      </c>
      <c r="C56" s="56"/>
      <c r="D56" s="57"/>
      <c r="E56" s="20" t="s">
        <v>84</v>
      </c>
      <c r="F56" s="18">
        <v>6018</v>
      </c>
      <c r="G56" s="18">
        <v>4325</v>
      </c>
      <c r="H56" s="18">
        <v>371</v>
      </c>
      <c r="I56" s="18">
        <v>501</v>
      </c>
      <c r="J56" s="18">
        <v>368</v>
      </c>
      <c r="K56" s="18">
        <v>1310</v>
      </c>
      <c r="L56" s="18">
        <v>705</v>
      </c>
      <c r="M56" s="18">
        <v>163</v>
      </c>
      <c r="N56" s="18">
        <v>1653</v>
      </c>
      <c r="O56" s="18">
        <v>281</v>
      </c>
      <c r="P56" s="18">
        <v>1365</v>
      </c>
      <c r="Q56" s="18">
        <v>397</v>
      </c>
      <c r="R56" s="18">
        <v>1507</v>
      </c>
      <c r="S56" s="17">
        <f t="shared" si="17"/>
        <v>18964</v>
      </c>
    </row>
    <row r="57" spans="2:19" s="3" customFormat="1" ht="12.75">
      <c r="B57" s="55" t="s">
        <v>85</v>
      </c>
      <c r="C57" s="56"/>
      <c r="D57" s="57"/>
      <c r="E57" s="20" t="s">
        <v>86</v>
      </c>
      <c r="F57" s="18">
        <v>645</v>
      </c>
      <c r="G57" s="18">
        <v>1160</v>
      </c>
      <c r="H57" s="18">
        <v>667</v>
      </c>
      <c r="I57" s="18">
        <v>882</v>
      </c>
      <c r="J57" s="18">
        <v>801</v>
      </c>
      <c r="K57" s="18">
        <v>370</v>
      </c>
      <c r="L57" s="18">
        <v>561</v>
      </c>
      <c r="M57" s="18">
        <v>241</v>
      </c>
      <c r="N57" s="18">
        <v>212</v>
      </c>
      <c r="O57" s="18">
        <v>236</v>
      </c>
      <c r="P57" s="18">
        <v>235</v>
      </c>
      <c r="Q57" s="18">
        <v>113</v>
      </c>
      <c r="R57" s="18">
        <v>925</v>
      </c>
      <c r="S57" s="17">
        <f t="shared" si="17"/>
        <v>7048</v>
      </c>
    </row>
    <row r="58" spans="2:19" s="3" customFormat="1" ht="12">
      <c r="B58" s="55" t="s">
        <v>87</v>
      </c>
      <c r="C58" s="56"/>
      <c r="D58" s="57"/>
      <c r="E58" s="16" t="s">
        <v>88</v>
      </c>
      <c r="F58" s="19">
        <f>SUM(F52/F48)*100</f>
        <v>22.437361526621665</v>
      </c>
      <c r="G58" s="19">
        <f aca="true" t="shared" si="18" ref="G58:M58">SUM(G52/G48)*100</f>
        <v>23.831247827598194</v>
      </c>
      <c r="H58" s="19">
        <f t="shared" si="18"/>
        <v>21.96825396825397</v>
      </c>
      <c r="I58" s="19">
        <f t="shared" si="18"/>
        <v>34.32613551749814</v>
      </c>
      <c r="J58" s="19">
        <f t="shared" si="18"/>
        <v>14.052169731938935</v>
      </c>
      <c r="K58" s="19">
        <f t="shared" si="18"/>
        <v>15.065913370998116</v>
      </c>
      <c r="L58" s="19">
        <f t="shared" si="18"/>
        <v>10.730632310561113</v>
      </c>
      <c r="M58" s="19">
        <f t="shared" si="18"/>
        <v>12.419305256686137</v>
      </c>
      <c r="N58" s="19">
        <f aca="true" t="shared" si="19" ref="N58:S58">SUM(N52/N48)*100</f>
        <v>18.24317714956471</v>
      </c>
      <c r="O58" s="19">
        <f t="shared" si="19"/>
        <v>20.49147839873167</v>
      </c>
      <c r="P58" s="19">
        <f t="shared" si="19"/>
        <v>15.491866769945778</v>
      </c>
      <c r="Q58" s="19">
        <f t="shared" si="19"/>
        <v>15.853279452906435</v>
      </c>
      <c r="R58" s="19">
        <f t="shared" si="19"/>
        <v>17.858716404758407</v>
      </c>
      <c r="S58" s="19">
        <f t="shared" si="19"/>
        <v>19.141107202300844</v>
      </c>
    </row>
    <row r="59" spans="2:19" s="3" customFormat="1" ht="12">
      <c r="B59" s="55" t="s">
        <v>89</v>
      </c>
      <c r="C59" s="56"/>
      <c r="D59" s="57"/>
      <c r="E59" s="16" t="s">
        <v>90</v>
      </c>
      <c r="F59" s="19">
        <f>SUM(F54/F50)*100</f>
        <v>23.75821870286843</v>
      </c>
      <c r="G59" s="19">
        <f aca="true" t="shared" si="20" ref="G59:M59">SUM(G54/G50)*100</f>
        <v>26.503490621582976</v>
      </c>
      <c r="H59" s="19">
        <f t="shared" si="20"/>
        <v>24.536082474226802</v>
      </c>
      <c r="I59" s="19">
        <f t="shared" si="20"/>
        <v>38.35683033543996</v>
      </c>
      <c r="J59" s="19">
        <f t="shared" si="20"/>
        <v>14.033046311380032</v>
      </c>
      <c r="K59" s="19">
        <f t="shared" si="20"/>
        <v>16.17961511047755</v>
      </c>
      <c r="L59" s="19">
        <f t="shared" si="20"/>
        <v>10.831563470021239</v>
      </c>
      <c r="M59" s="19">
        <f t="shared" si="20"/>
        <v>13.148584905660377</v>
      </c>
      <c r="N59" s="19">
        <f aca="true" t="shared" si="21" ref="N59:S59">SUM(N54/N50)*100</f>
        <v>17.542196093305517</v>
      </c>
      <c r="O59" s="19">
        <f t="shared" si="21"/>
        <v>22.535211267605636</v>
      </c>
      <c r="P59" s="19">
        <f t="shared" si="21"/>
        <v>16.347085028084447</v>
      </c>
      <c r="Q59" s="19">
        <f t="shared" si="21"/>
        <v>15.956151035322778</v>
      </c>
      <c r="R59" s="19">
        <f t="shared" si="21"/>
        <v>18.430902829764932</v>
      </c>
      <c r="S59" s="19">
        <f t="shared" si="21"/>
        <v>20.310395444369934</v>
      </c>
    </row>
    <row r="60" spans="2:19" s="3" customFormat="1" ht="12">
      <c r="B60" s="55" t="s">
        <v>91</v>
      </c>
      <c r="C60" s="56"/>
      <c r="D60" s="57"/>
      <c r="E60" s="16" t="s">
        <v>92</v>
      </c>
      <c r="F60" s="19">
        <f>SUM(F55/F51)*100</f>
        <v>21.113971436857437</v>
      </c>
      <c r="G60" s="19">
        <f aca="true" t="shared" si="22" ref="G60:M60">SUM(G55/G51)*100</f>
        <v>20.977889627898616</v>
      </c>
      <c r="H60" s="19">
        <f t="shared" si="22"/>
        <v>19.26086956521739</v>
      </c>
      <c r="I60" s="19">
        <f t="shared" si="22"/>
        <v>30.121703853955374</v>
      </c>
      <c r="J60" s="19">
        <f t="shared" si="22"/>
        <v>14.076100472519274</v>
      </c>
      <c r="K60" s="19">
        <f t="shared" si="22"/>
        <v>13.937533850875608</v>
      </c>
      <c r="L60" s="19">
        <f t="shared" si="22"/>
        <v>10.62180729258411</v>
      </c>
      <c r="M60" s="19">
        <f t="shared" si="22"/>
        <v>11.624919717405266</v>
      </c>
      <c r="N60" s="19">
        <f aca="true" t="shared" si="23" ref="N60:S60">SUM(N55/N51)*100</f>
        <v>18.986063421531004</v>
      </c>
      <c r="O60" s="19">
        <f t="shared" si="23"/>
        <v>18.393574297188756</v>
      </c>
      <c r="P60" s="19">
        <f t="shared" si="23"/>
        <v>14.63697967086157</v>
      </c>
      <c r="Q60" s="19">
        <f t="shared" si="23"/>
        <v>15.746031746031747</v>
      </c>
      <c r="R60" s="19">
        <f t="shared" si="23"/>
        <v>17.305475504322768</v>
      </c>
      <c r="S60" s="19">
        <f t="shared" si="23"/>
        <v>17.935247853398764</v>
      </c>
    </row>
    <row r="61" spans="2:19" s="3" customFormat="1" ht="12">
      <c r="B61" s="55" t="s">
        <v>93</v>
      </c>
      <c r="C61" s="56"/>
      <c r="D61" s="57"/>
      <c r="E61" s="16" t="s">
        <v>94</v>
      </c>
      <c r="F61" s="19">
        <f>SUM(F53/F49)*100</f>
        <v>39.6409752768595</v>
      </c>
      <c r="G61" s="19">
        <f aca="true" t="shared" si="24" ref="G61:M61">SUM(G53/G49)*100</f>
        <v>39.89259157256954</v>
      </c>
      <c r="H61" s="19">
        <f t="shared" si="24"/>
        <v>39.50368879946345</v>
      </c>
      <c r="I61" s="19">
        <f t="shared" si="24"/>
        <v>58.77261998426436</v>
      </c>
      <c r="J61" s="19">
        <f t="shared" si="24"/>
        <v>26.971428571428575</v>
      </c>
      <c r="K61" s="19">
        <f t="shared" si="24"/>
        <v>29.334849346219443</v>
      </c>
      <c r="L61" s="19">
        <f t="shared" si="24"/>
        <v>21.06394411606663</v>
      </c>
      <c r="M61" s="19">
        <f t="shared" si="24"/>
        <v>23.781676413255358</v>
      </c>
      <c r="N61" s="19">
        <f aca="true" t="shared" si="25" ref="N61:S61">SUM(N53/N49)*100</f>
        <v>38.93366398016119</v>
      </c>
      <c r="O61" s="19">
        <f t="shared" si="25"/>
        <v>41.45728643216081</v>
      </c>
      <c r="P61" s="19">
        <f t="shared" si="25"/>
        <v>33.30263965623082</v>
      </c>
      <c r="Q61" s="19">
        <f t="shared" si="25"/>
        <v>29.95073891625616</v>
      </c>
      <c r="R61" s="19">
        <f t="shared" si="25"/>
        <v>33.42644320297951</v>
      </c>
      <c r="S61" s="19">
        <f t="shared" si="25"/>
        <v>35.27922343497528</v>
      </c>
    </row>
    <row r="62" spans="2:19" s="3" customFormat="1" ht="12.75">
      <c r="B62" s="55" t="s">
        <v>95</v>
      </c>
      <c r="C62" s="56"/>
      <c r="D62" s="57"/>
      <c r="E62" s="16" t="s">
        <v>96</v>
      </c>
      <c r="F62" s="17">
        <v>20172.27045505963</v>
      </c>
      <c r="G62" s="17">
        <v>15633</v>
      </c>
      <c r="H62" s="17">
        <v>3209</v>
      </c>
      <c r="I62" s="17">
        <v>2737</v>
      </c>
      <c r="J62" s="17">
        <v>5650</v>
      </c>
      <c r="K62" s="17">
        <v>7575</v>
      </c>
      <c r="L62" s="17">
        <v>8013</v>
      </c>
      <c r="M62" s="17">
        <v>2209</v>
      </c>
      <c r="N62" s="17">
        <v>6944</v>
      </c>
      <c r="O62" s="17">
        <v>1714</v>
      </c>
      <c r="P62" s="17">
        <v>7016</v>
      </c>
      <c r="Q62" s="17">
        <v>2185</v>
      </c>
      <c r="R62" s="17">
        <v>9251</v>
      </c>
      <c r="S62" s="17">
        <f aca="true" t="shared" si="26" ref="S62:S71">SUM(F62:R62)</f>
        <v>92308.27045505962</v>
      </c>
    </row>
    <row r="63" spans="2:19" s="3" customFormat="1" ht="12.75">
      <c r="B63" s="55" t="s">
        <v>97</v>
      </c>
      <c r="C63" s="56"/>
      <c r="D63" s="57"/>
      <c r="E63" s="16" t="s">
        <v>98</v>
      </c>
      <c r="F63" s="17">
        <v>8729.056704647262</v>
      </c>
      <c r="G63" s="17">
        <v>6763</v>
      </c>
      <c r="H63" s="17">
        <v>1388</v>
      </c>
      <c r="I63" s="17">
        <v>1184</v>
      </c>
      <c r="J63" s="17">
        <v>2444</v>
      </c>
      <c r="K63" s="17">
        <v>3278</v>
      </c>
      <c r="L63" s="17">
        <v>3467</v>
      </c>
      <c r="M63" s="17">
        <v>956</v>
      </c>
      <c r="N63" s="17">
        <v>3004</v>
      </c>
      <c r="O63" s="17">
        <v>741</v>
      </c>
      <c r="P63" s="17">
        <v>3036</v>
      </c>
      <c r="Q63" s="17">
        <v>945</v>
      </c>
      <c r="R63" s="17">
        <v>4004</v>
      </c>
      <c r="S63" s="17">
        <f t="shared" si="26"/>
        <v>39939.056704647264</v>
      </c>
    </row>
    <row r="64" spans="2:19" s="3" customFormat="1" ht="12.75">
      <c r="B64" s="55" t="s">
        <v>99</v>
      </c>
      <c r="C64" s="56"/>
      <c r="D64" s="57"/>
      <c r="E64" s="16" t="s">
        <v>100</v>
      </c>
      <c r="F64" s="17">
        <v>10059</v>
      </c>
      <c r="G64" s="17">
        <v>8047</v>
      </c>
      <c r="H64" s="17">
        <v>1641</v>
      </c>
      <c r="I64" s="17">
        <v>1392</v>
      </c>
      <c r="J64" s="17">
        <v>2909</v>
      </c>
      <c r="K64" s="17">
        <v>3798</v>
      </c>
      <c r="L64" s="17">
        <v>4143</v>
      </c>
      <c r="M64" s="17">
        <v>1148</v>
      </c>
      <c r="N64" s="17">
        <v>3569</v>
      </c>
      <c r="O64" s="17">
        <v>865</v>
      </c>
      <c r="P64" s="17">
        <v>3494</v>
      </c>
      <c r="Q64" s="17">
        <v>1111</v>
      </c>
      <c r="R64" s="17">
        <v>4520</v>
      </c>
      <c r="S64" s="17">
        <f t="shared" si="26"/>
        <v>46696</v>
      </c>
    </row>
    <row r="65" spans="2:19" s="3" customFormat="1" ht="12.75">
      <c r="B65" s="55" t="s">
        <v>101</v>
      </c>
      <c r="C65" s="56"/>
      <c r="D65" s="57"/>
      <c r="E65" s="16" t="s">
        <v>102</v>
      </c>
      <c r="F65" s="17">
        <v>10113.376882939465</v>
      </c>
      <c r="G65" s="17">
        <v>7586</v>
      </c>
      <c r="H65" s="17">
        <v>1568</v>
      </c>
      <c r="I65" s="17">
        <v>1344</v>
      </c>
      <c r="J65" s="17">
        <v>2742</v>
      </c>
      <c r="K65" s="17">
        <v>3776</v>
      </c>
      <c r="L65" s="17">
        <v>3870</v>
      </c>
      <c r="M65" s="17">
        <v>1062</v>
      </c>
      <c r="N65" s="17">
        <v>3375</v>
      </c>
      <c r="O65" s="17">
        <v>849</v>
      </c>
      <c r="P65" s="17">
        <v>3522</v>
      </c>
      <c r="Q65" s="17">
        <v>1074</v>
      </c>
      <c r="R65" s="17">
        <v>4731</v>
      </c>
      <c r="S65" s="17">
        <f t="shared" si="26"/>
        <v>45612.37688293947</v>
      </c>
    </row>
    <row r="66" spans="2:19" s="3" customFormat="1" ht="12.75">
      <c r="B66" s="55" t="s">
        <v>103</v>
      </c>
      <c r="C66" s="56"/>
      <c r="D66" s="57"/>
      <c r="E66" s="16" t="s">
        <v>104</v>
      </c>
      <c r="F66" s="18">
        <v>4945</v>
      </c>
      <c r="G66" s="18">
        <v>2733</v>
      </c>
      <c r="H66" s="18">
        <v>63</v>
      </c>
      <c r="I66" s="18">
        <v>84</v>
      </c>
      <c r="J66" s="18">
        <v>29</v>
      </c>
      <c r="K66" s="18">
        <v>525</v>
      </c>
      <c r="L66" s="18">
        <v>454</v>
      </c>
      <c r="M66" s="18">
        <v>28</v>
      </c>
      <c r="N66" s="50">
        <v>1213</v>
      </c>
      <c r="O66" s="18">
        <v>30</v>
      </c>
      <c r="P66" s="18">
        <v>121</v>
      </c>
      <c r="Q66" s="18">
        <v>92</v>
      </c>
      <c r="R66" s="18">
        <v>1319</v>
      </c>
      <c r="S66" s="17">
        <f t="shared" si="26"/>
        <v>11636</v>
      </c>
    </row>
    <row r="67" spans="2:19" s="3" customFormat="1" ht="12.75">
      <c r="B67" s="55" t="s">
        <v>105</v>
      </c>
      <c r="C67" s="56"/>
      <c r="D67" s="57"/>
      <c r="E67" s="16" t="s">
        <v>106</v>
      </c>
      <c r="F67" s="18">
        <v>3058</v>
      </c>
      <c r="G67" s="18">
        <v>1556</v>
      </c>
      <c r="H67" s="18">
        <v>43</v>
      </c>
      <c r="I67" s="18">
        <v>15</v>
      </c>
      <c r="J67" s="18">
        <v>14</v>
      </c>
      <c r="K67" s="18">
        <v>317</v>
      </c>
      <c r="L67" s="18">
        <v>251</v>
      </c>
      <c r="M67" s="18">
        <v>13</v>
      </c>
      <c r="N67" s="18">
        <v>770</v>
      </c>
      <c r="O67" s="18">
        <v>25</v>
      </c>
      <c r="P67" s="18">
        <v>55</v>
      </c>
      <c r="Q67" s="18">
        <v>44</v>
      </c>
      <c r="R67" s="18">
        <v>747</v>
      </c>
      <c r="S67" s="17">
        <f t="shared" si="26"/>
        <v>6908</v>
      </c>
    </row>
    <row r="68" spans="2:19" s="3" customFormat="1" ht="12.75">
      <c r="B68" s="55" t="s">
        <v>107</v>
      </c>
      <c r="C68" s="56"/>
      <c r="D68" s="57"/>
      <c r="E68" s="16" t="s">
        <v>108</v>
      </c>
      <c r="F68" s="18">
        <v>2525</v>
      </c>
      <c r="G68" s="18">
        <v>1384</v>
      </c>
      <c r="H68" s="18">
        <v>37</v>
      </c>
      <c r="I68" s="18">
        <v>72</v>
      </c>
      <c r="J68" s="18">
        <v>18</v>
      </c>
      <c r="K68" s="18">
        <v>234</v>
      </c>
      <c r="L68" s="18">
        <v>178</v>
      </c>
      <c r="M68" s="18">
        <v>10</v>
      </c>
      <c r="N68" s="18">
        <v>676</v>
      </c>
      <c r="O68" s="18">
        <v>21</v>
      </c>
      <c r="P68" s="18">
        <v>41</v>
      </c>
      <c r="Q68" s="18">
        <v>39</v>
      </c>
      <c r="R68" s="18">
        <v>599</v>
      </c>
      <c r="S68" s="17">
        <f t="shared" si="26"/>
        <v>5834</v>
      </c>
    </row>
    <row r="69" spans="2:19" s="3" customFormat="1" ht="12.75">
      <c r="B69" s="55" t="s">
        <v>109</v>
      </c>
      <c r="C69" s="56"/>
      <c r="D69" s="57"/>
      <c r="E69" s="16" t="s">
        <v>110</v>
      </c>
      <c r="F69" s="18">
        <v>2420</v>
      </c>
      <c r="G69" s="18">
        <v>1349</v>
      </c>
      <c r="H69" s="18">
        <v>26</v>
      </c>
      <c r="I69" s="18">
        <v>12</v>
      </c>
      <c r="J69" s="18">
        <v>11</v>
      </c>
      <c r="K69" s="18">
        <v>291</v>
      </c>
      <c r="L69" s="18">
        <v>276</v>
      </c>
      <c r="M69" s="18">
        <v>18</v>
      </c>
      <c r="N69" s="18">
        <v>537</v>
      </c>
      <c r="O69" s="18">
        <v>9</v>
      </c>
      <c r="P69" s="18">
        <v>80</v>
      </c>
      <c r="Q69" s="18">
        <v>53</v>
      </c>
      <c r="R69" s="18">
        <v>720</v>
      </c>
      <c r="S69" s="17">
        <f t="shared" si="26"/>
        <v>5802</v>
      </c>
    </row>
    <row r="70" spans="2:19" s="3" customFormat="1" ht="12.75">
      <c r="B70" s="55" t="s">
        <v>111</v>
      </c>
      <c r="C70" s="56"/>
      <c r="D70" s="57"/>
      <c r="E70" s="20" t="s">
        <v>112</v>
      </c>
      <c r="F70" s="18">
        <v>4940</v>
      </c>
      <c r="G70" s="18">
        <v>2529</v>
      </c>
      <c r="H70" s="18">
        <v>16</v>
      </c>
      <c r="I70" s="18">
        <v>0</v>
      </c>
      <c r="J70" s="18">
        <v>13</v>
      </c>
      <c r="K70" s="18">
        <v>525</v>
      </c>
      <c r="L70" s="18">
        <v>151</v>
      </c>
      <c r="M70" s="18">
        <v>28</v>
      </c>
      <c r="N70" s="18">
        <v>956</v>
      </c>
      <c r="O70" s="18">
        <v>30</v>
      </c>
      <c r="P70" s="18">
        <v>121</v>
      </c>
      <c r="Q70" s="18">
        <v>92</v>
      </c>
      <c r="R70" s="18">
        <v>1291</v>
      </c>
      <c r="S70" s="17">
        <f t="shared" si="26"/>
        <v>10692</v>
      </c>
    </row>
    <row r="71" spans="2:19" s="3" customFormat="1" ht="12.75">
      <c r="B71" s="55" t="s">
        <v>113</v>
      </c>
      <c r="C71" s="56"/>
      <c r="D71" s="57"/>
      <c r="E71" s="20" t="s">
        <v>114</v>
      </c>
      <c r="F71" s="18">
        <v>5</v>
      </c>
      <c r="G71" s="18">
        <v>204</v>
      </c>
      <c r="H71" s="18">
        <v>47</v>
      </c>
      <c r="I71" s="18">
        <v>84</v>
      </c>
      <c r="J71" s="18">
        <v>16</v>
      </c>
      <c r="K71" s="18">
        <v>0</v>
      </c>
      <c r="L71" s="18">
        <v>303</v>
      </c>
      <c r="M71" s="18">
        <v>0</v>
      </c>
      <c r="N71" s="18">
        <v>257</v>
      </c>
      <c r="O71" s="18">
        <v>0</v>
      </c>
      <c r="P71" s="18">
        <v>0</v>
      </c>
      <c r="Q71" s="18">
        <v>0</v>
      </c>
      <c r="R71" s="18">
        <v>28</v>
      </c>
      <c r="S71" s="17">
        <f t="shared" si="26"/>
        <v>944</v>
      </c>
    </row>
    <row r="72" spans="2:19" s="3" customFormat="1" ht="12">
      <c r="B72" s="55" t="s">
        <v>115</v>
      </c>
      <c r="C72" s="56"/>
      <c r="D72" s="57"/>
      <c r="E72" s="16" t="s">
        <v>116</v>
      </c>
      <c r="F72" s="19">
        <f>SUM(F66/F62)*100</f>
        <v>24.513849400426263</v>
      </c>
      <c r="G72" s="19">
        <f aca="true" t="shared" si="27" ref="G72:M72">SUM(G66/G62)*100</f>
        <v>17.482249088466705</v>
      </c>
      <c r="H72" s="19">
        <f t="shared" si="27"/>
        <v>1.9632284200685572</v>
      </c>
      <c r="I72" s="19">
        <f t="shared" si="27"/>
        <v>3.0690537084398977</v>
      </c>
      <c r="J72" s="19">
        <f t="shared" si="27"/>
        <v>0.5132743362831859</v>
      </c>
      <c r="K72" s="19">
        <f t="shared" si="27"/>
        <v>6.9306930693069315</v>
      </c>
      <c r="L72" s="19">
        <f t="shared" si="27"/>
        <v>5.665793086234868</v>
      </c>
      <c r="M72" s="19">
        <f t="shared" si="27"/>
        <v>1.2675418741511997</v>
      </c>
      <c r="N72" s="19">
        <f aca="true" t="shared" si="28" ref="N72:S72">SUM(N66/N62)*100</f>
        <v>17.46831797235023</v>
      </c>
      <c r="O72" s="19">
        <f t="shared" si="28"/>
        <v>1.7502917152858808</v>
      </c>
      <c r="P72" s="19">
        <f t="shared" si="28"/>
        <v>1.7246294184720636</v>
      </c>
      <c r="Q72" s="19">
        <f t="shared" si="28"/>
        <v>4.2105263157894735</v>
      </c>
      <c r="R72" s="19">
        <f t="shared" si="28"/>
        <v>14.257918062912116</v>
      </c>
      <c r="S72" s="19">
        <f t="shared" si="28"/>
        <v>12.605587714553701</v>
      </c>
    </row>
    <row r="73" spans="2:19" s="3" customFormat="1" ht="12">
      <c r="B73" s="55" t="s">
        <v>117</v>
      </c>
      <c r="C73" s="56"/>
      <c r="D73" s="57"/>
      <c r="E73" s="16" t="s">
        <v>118</v>
      </c>
      <c r="F73" s="19">
        <f>SUM(F68/F64)*100</f>
        <v>25.101898797097128</v>
      </c>
      <c r="G73" s="19">
        <f aca="true" t="shared" si="29" ref="G73:M73">SUM(G68/G64)*100</f>
        <v>17.19895613272027</v>
      </c>
      <c r="H73" s="19">
        <f t="shared" si="29"/>
        <v>2.2547227300426567</v>
      </c>
      <c r="I73" s="19">
        <f t="shared" si="29"/>
        <v>5.172413793103448</v>
      </c>
      <c r="J73" s="19">
        <f t="shared" si="29"/>
        <v>0.6187693365417669</v>
      </c>
      <c r="K73" s="19">
        <f t="shared" si="29"/>
        <v>6.161137440758294</v>
      </c>
      <c r="L73" s="19">
        <f t="shared" si="29"/>
        <v>4.296403572290611</v>
      </c>
      <c r="M73" s="19">
        <f t="shared" si="29"/>
        <v>0.8710801393728222</v>
      </c>
      <c r="N73" s="19">
        <f aca="true" t="shared" si="30" ref="N73:S73">SUM(N68/N64)*100</f>
        <v>18.94087979826282</v>
      </c>
      <c r="O73" s="19">
        <f t="shared" si="30"/>
        <v>2.4277456647398843</v>
      </c>
      <c r="P73" s="19">
        <f t="shared" si="30"/>
        <v>1.1734401831711505</v>
      </c>
      <c r="Q73" s="19">
        <f t="shared" si="30"/>
        <v>3.5103510351035103</v>
      </c>
      <c r="R73" s="19">
        <f t="shared" si="30"/>
        <v>13.25221238938053</v>
      </c>
      <c r="S73" s="19">
        <f t="shared" si="30"/>
        <v>12.493575466849409</v>
      </c>
    </row>
    <row r="74" spans="2:19" s="3" customFormat="1" ht="12">
      <c r="B74" s="55" t="s">
        <v>119</v>
      </c>
      <c r="C74" s="56"/>
      <c r="D74" s="57"/>
      <c r="E74" s="16" t="s">
        <v>120</v>
      </c>
      <c r="F74" s="19">
        <f>SUM(F69/F65)*100</f>
        <v>23.92870381486885</v>
      </c>
      <c r="G74" s="19">
        <f aca="true" t="shared" si="31" ref="G74:M74">SUM(G69/G65)*100</f>
        <v>17.78275771157395</v>
      </c>
      <c r="H74" s="19">
        <f t="shared" si="31"/>
        <v>1.6581632653061225</v>
      </c>
      <c r="I74" s="19">
        <f t="shared" si="31"/>
        <v>0.8928571428571428</v>
      </c>
      <c r="J74" s="19">
        <f t="shared" si="31"/>
        <v>0.401167031363968</v>
      </c>
      <c r="K74" s="19">
        <f t="shared" si="31"/>
        <v>7.7065677966101696</v>
      </c>
      <c r="L74" s="19">
        <f t="shared" si="31"/>
        <v>7.131782945736434</v>
      </c>
      <c r="M74" s="19">
        <f t="shared" si="31"/>
        <v>1.694915254237288</v>
      </c>
      <c r="N74" s="19">
        <f aca="true" t="shared" si="32" ref="N74:S74">SUM(N69/N65)*100</f>
        <v>15.911111111111111</v>
      </c>
      <c r="O74" s="19">
        <f t="shared" si="32"/>
        <v>1.0600706713780919</v>
      </c>
      <c r="P74" s="19">
        <f t="shared" si="32"/>
        <v>2.271436683702442</v>
      </c>
      <c r="Q74" s="19">
        <f t="shared" si="32"/>
        <v>4.934823091247672</v>
      </c>
      <c r="R74" s="19">
        <f t="shared" si="32"/>
        <v>15.218769816106532</v>
      </c>
      <c r="S74" s="19">
        <f t="shared" si="32"/>
        <v>12.720231648726333</v>
      </c>
    </row>
    <row r="75" spans="2:19" s="3" customFormat="1" ht="12">
      <c r="B75" s="55" t="s">
        <v>121</v>
      </c>
      <c r="C75" s="56"/>
      <c r="D75" s="57"/>
      <c r="E75" s="16" t="s">
        <v>122</v>
      </c>
      <c r="F75" s="19">
        <f>SUM(F67/F63)*100</f>
        <v>35.03242221318085</v>
      </c>
      <c r="G75" s="19">
        <f aca="true" t="shared" si="33" ref="G75:M75">SUM(G67/G63)*100</f>
        <v>23.00754103208635</v>
      </c>
      <c r="H75" s="19">
        <f t="shared" si="33"/>
        <v>3.0979827089337175</v>
      </c>
      <c r="I75" s="19">
        <f t="shared" si="33"/>
        <v>1.2668918918918919</v>
      </c>
      <c r="J75" s="19">
        <f t="shared" si="33"/>
        <v>0.5728314238952537</v>
      </c>
      <c r="K75" s="19">
        <f t="shared" si="33"/>
        <v>9.670530811470408</v>
      </c>
      <c r="L75" s="19">
        <f t="shared" si="33"/>
        <v>7.2396884914912025</v>
      </c>
      <c r="M75" s="19">
        <f t="shared" si="33"/>
        <v>1.3598326359832638</v>
      </c>
      <c r="N75" s="19">
        <f aca="true" t="shared" si="34" ref="N75:S75">SUM(N67/N63)*100</f>
        <v>25.63249001331558</v>
      </c>
      <c r="O75" s="19">
        <f t="shared" si="34"/>
        <v>3.3738191632928474</v>
      </c>
      <c r="P75" s="19">
        <f t="shared" si="34"/>
        <v>1.8115942028985508</v>
      </c>
      <c r="Q75" s="19">
        <f t="shared" si="34"/>
        <v>4.656084656084656</v>
      </c>
      <c r="R75" s="19">
        <f t="shared" si="34"/>
        <v>18.656343656343658</v>
      </c>
      <c r="S75" s="19">
        <f t="shared" si="34"/>
        <v>17.296352417848148</v>
      </c>
    </row>
    <row r="76" spans="2:19" s="3" customFormat="1" ht="12">
      <c r="B76" s="55" t="s">
        <v>123</v>
      </c>
      <c r="C76" s="56"/>
      <c r="D76" s="57"/>
      <c r="E76" s="16" t="s">
        <v>124</v>
      </c>
      <c r="F76" s="16">
        <f aca="true" t="shared" si="35" ref="F76:M76">SUM(F24+F38+F52+F66)</f>
        <v>38399</v>
      </c>
      <c r="G76" s="16">
        <f t="shared" si="35"/>
        <v>28142</v>
      </c>
      <c r="H76" s="16">
        <f t="shared" si="35"/>
        <v>4873</v>
      </c>
      <c r="I76" s="16">
        <f t="shared" si="35"/>
        <v>7429</v>
      </c>
      <c r="J76" s="16">
        <f t="shared" si="35"/>
        <v>9095</v>
      </c>
      <c r="K76" s="16">
        <f t="shared" si="35"/>
        <v>12486</v>
      </c>
      <c r="L76" s="16">
        <f t="shared" si="35"/>
        <v>12206</v>
      </c>
      <c r="M76" s="16">
        <f t="shared" si="35"/>
        <v>3707</v>
      </c>
      <c r="N76" s="16">
        <f aca="true" t="shared" si="36" ref="N76:S76">SUM(N24+N38+N52+N66)</f>
        <v>13018</v>
      </c>
      <c r="O76" s="16">
        <f t="shared" si="36"/>
        <v>3568</v>
      </c>
      <c r="P76" s="16">
        <f t="shared" si="36"/>
        <v>10699</v>
      </c>
      <c r="Q76" s="16">
        <f t="shared" si="36"/>
        <v>3624</v>
      </c>
      <c r="R76" s="16">
        <f t="shared" si="36"/>
        <v>19150</v>
      </c>
      <c r="S76" s="16">
        <f t="shared" si="36"/>
        <v>166396</v>
      </c>
    </row>
    <row r="77" spans="2:19" s="3" customFormat="1" ht="12.75">
      <c r="B77" s="55" t="s">
        <v>125</v>
      </c>
      <c r="C77" s="56"/>
      <c r="D77" s="57"/>
      <c r="E77" s="16" t="s">
        <v>126</v>
      </c>
      <c r="F77" s="23">
        <v>0</v>
      </c>
      <c r="G77" s="23">
        <v>0</v>
      </c>
      <c r="H77" s="23">
        <v>0</v>
      </c>
      <c r="I77" s="23">
        <v>46</v>
      </c>
      <c r="J77" s="23">
        <v>0</v>
      </c>
      <c r="K77" s="23">
        <v>0</v>
      </c>
      <c r="L77" s="23">
        <v>0</v>
      </c>
      <c r="M77" s="23">
        <v>26</v>
      </c>
      <c r="N77" s="23">
        <v>0</v>
      </c>
      <c r="O77" s="23">
        <v>0</v>
      </c>
      <c r="P77" s="23">
        <v>159</v>
      </c>
      <c r="Q77" s="23">
        <v>0</v>
      </c>
      <c r="R77" s="23">
        <v>13</v>
      </c>
      <c r="S77" s="17">
        <f>SUM(F77:R77)</f>
        <v>244</v>
      </c>
    </row>
    <row r="78" spans="2:19" s="3" customFormat="1" ht="12.75">
      <c r="B78" s="55" t="s">
        <v>127</v>
      </c>
      <c r="C78" s="56"/>
      <c r="D78" s="57"/>
      <c r="E78" s="16" t="s">
        <v>128</v>
      </c>
      <c r="F78" s="18">
        <v>56</v>
      </c>
      <c r="G78" s="18">
        <v>4</v>
      </c>
      <c r="H78" s="18">
        <v>0</v>
      </c>
      <c r="I78" s="18">
        <v>142</v>
      </c>
      <c r="J78" s="18">
        <v>0</v>
      </c>
      <c r="K78" s="18">
        <v>0</v>
      </c>
      <c r="L78" s="18">
        <v>0</v>
      </c>
      <c r="M78" s="18">
        <v>208</v>
      </c>
      <c r="N78" s="18">
        <v>6</v>
      </c>
      <c r="O78" s="18">
        <v>0</v>
      </c>
      <c r="P78" s="18">
        <v>1047</v>
      </c>
      <c r="Q78" s="18">
        <v>0</v>
      </c>
      <c r="R78" s="18">
        <v>73</v>
      </c>
      <c r="S78" s="17">
        <f>SUM(F78:R78)</f>
        <v>1536</v>
      </c>
    </row>
    <row r="79" spans="2:19" s="3" customFormat="1" ht="12.75">
      <c r="B79" s="55" t="s">
        <v>129</v>
      </c>
      <c r="C79" s="56"/>
      <c r="D79" s="57"/>
      <c r="E79" s="16" t="s">
        <v>130</v>
      </c>
      <c r="F79" s="18">
        <v>0</v>
      </c>
      <c r="G79" s="18">
        <v>1</v>
      </c>
      <c r="H79" s="18">
        <v>0</v>
      </c>
      <c r="I79" s="18">
        <v>8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380</v>
      </c>
      <c r="Q79" s="18">
        <v>16</v>
      </c>
      <c r="R79" s="18">
        <v>2</v>
      </c>
      <c r="S79" s="17">
        <f>SUM(F79:R79)</f>
        <v>407</v>
      </c>
    </row>
    <row r="80" spans="2:19" s="3" customFormat="1" ht="12.75">
      <c r="B80" s="55" t="s">
        <v>131</v>
      </c>
      <c r="C80" s="56"/>
      <c r="D80" s="57"/>
      <c r="E80" s="16" t="s">
        <v>132</v>
      </c>
      <c r="F80" s="18">
        <v>0</v>
      </c>
      <c r="G80" s="18">
        <v>0</v>
      </c>
      <c r="H80" s="18">
        <v>0</v>
      </c>
      <c r="I80" s="18">
        <v>2</v>
      </c>
      <c r="J80" s="18">
        <v>0</v>
      </c>
      <c r="K80" s="18">
        <v>0</v>
      </c>
      <c r="L80" s="18">
        <v>0</v>
      </c>
      <c r="M80" s="18">
        <v>1</v>
      </c>
      <c r="N80" s="18">
        <v>0</v>
      </c>
      <c r="O80" s="18">
        <v>0</v>
      </c>
      <c r="P80" s="18">
        <v>28</v>
      </c>
      <c r="Q80" s="18">
        <v>0</v>
      </c>
      <c r="R80" s="18">
        <v>0</v>
      </c>
      <c r="S80" s="17">
        <f>SUM(F80:R80)</f>
        <v>31</v>
      </c>
    </row>
    <row r="81" spans="2:19" s="3" customFormat="1" ht="12">
      <c r="B81" s="55" t="s">
        <v>133</v>
      </c>
      <c r="C81" s="56"/>
      <c r="D81" s="57"/>
      <c r="E81" s="16" t="s">
        <v>134</v>
      </c>
      <c r="F81" s="24">
        <f aca="true" t="shared" si="37" ref="F81:M81">SUM((F77+F78+F79+F80)/F76)*100</f>
        <v>0.145837131175291</v>
      </c>
      <c r="G81" s="24">
        <f t="shared" si="37"/>
        <v>0.017767038590007816</v>
      </c>
      <c r="H81" s="24">
        <f t="shared" si="37"/>
        <v>0</v>
      </c>
      <c r="I81" s="24">
        <f t="shared" si="37"/>
        <v>2.665230852066227</v>
      </c>
      <c r="J81" s="24">
        <f t="shared" si="37"/>
        <v>0</v>
      </c>
      <c r="K81" s="24">
        <f t="shared" si="37"/>
        <v>0</v>
      </c>
      <c r="L81" s="24">
        <f t="shared" si="37"/>
        <v>0</v>
      </c>
      <c r="M81" s="24">
        <f t="shared" si="37"/>
        <v>6.339357971405449</v>
      </c>
      <c r="N81" s="24">
        <f aca="true" t="shared" si="38" ref="N81:S81">SUM((N77+N78+N79+N80)/N76)*100</f>
        <v>0.04609002919035182</v>
      </c>
      <c r="O81" s="24">
        <f t="shared" si="38"/>
        <v>0</v>
      </c>
      <c r="P81" s="24">
        <f t="shared" si="38"/>
        <v>15.085522011402935</v>
      </c>
      <c r="Q81" s="24">
        <f t="shared" si="38"/>
        <v>0.44150110375275936</v>
      </c>
      <c r="R81" s="24">
        <f t="shared" si="38"/>
        <v>0.45953002610966054</v>
      </c>
      <c r="S81" s="24">
        <f t="shared" si="38"/>
        <v>1.3329647347292002</v>
      </c>
    </row>
    <row r="82" spans="2:4" s="3" customFormat="1" ht="12">
      <c r="B82" s="2"/>
      <c r="C82" s="10"/>
      <c r="D82" s="10"/>
    </row>
    <row r="83" spans="2:4" s="3" customFormat="1" ht="12">
      <c r="B83" s="2" t="s">
        <v>135</v>
      </c>
      <c r="C83" s="10"/>
      <c r="D83" s="10"/>
    </row>
    <row r="84" spans="2:4" s="3" customFormat="1" ht="12">
      <c r="B84" s="1" t="s">
        <v>136</v>
      </c>
      <c r="C84" s="12"/>
      <c r="D84" s="12"/>
    </row>
    <row r="85" spans="2:4" s="3" customFormat="1" ht="12">
      <c r="B85" s="13" t="s">
        <v>137</v>
      </c>
      <c r="C85" s="10"/>
      <c r="D85" s="10"/>
    </row>
    <row r="86" spans="2:4" s="3" customFormat="1" ht="12">
      <c r="B86" s="13" t="s">
        <v>138</v>
      </c>
      <c r="C86" s="10"/>
      <c r="D86" s="10"/>
    </row>
    <row r="87" spans="2:4" s="3" customFormat="1" ht="12">
      <c r="B87" s="13" t="s">
        <v>139</v>
      </c>
      <c r="C87" s="10"/>
      <c r="D87" s="10"/>
    </row>
    <row r="88" spans="2:4" s="3" customFormat="1" ht="12">
      <c r="B88" s="13" t="s">
        <v>140</v>
      </c>
      <c r="C88" s="10"/>
      <c r="D88" s="10"/>
    </row>
    <row r="89" s="3" customFormat="1" ht="12"/>
    <row r="90" s="3" customFormat="1" ht="12"/>
    <row r="91" s="3" customFormat="1" ht="12"/>
    <row r="92" s="3" customFormat="1" ht="12"/>
    <row r="93" s="3" customFormat="1" ht="12"/>
    <row r="94" s="3" customFormat="1" ht="12"/>
    <row r="95" s="3" customFormat="1" ht="12"/>
    <row r="96" s="3" customFormat="1" ht="12"/>
    <row r="97" s="3" customFormat="1" ht="12"/>
    <row r="98" s="3" customFormat="1" ht="12"/>
    <row r="99" s="3" customFormat="1" ht="12"/>
    <row r="100" s="3" customFormat="1" ht="12"/>
    <row r="101" s="3" customFormat="1" ht="12"/>
    <row r="102" s="3" customFormat="1" ht="12"/>
    <row r="103" s="3" customFormat="1" ht="12"/>
    <row r="104" s="3" customFormat="1" ht="12"/>
    <row r="105" s="3" customFormat="1" ht="12"/>
    <row r="106" s="3" customFormat="1" ht="12"/>
    <row r="107" s="3" customFormat="1" ht="12"/>
    <row r="108" s="3" customFormat="1" ht="12"/>
    <row r="109" s="3" customFormat="1" ht="12"/>
    <row r="110" s="3" customFormat="1" ht="12"/>
    <row r="111" s="3" customFormat="1" ht="12"/>
    <row r="112" s="3" customFormat="1" ht="12"/>
    <row r="113" s="3" customFormat="1" ht="12"/>
    <row r="114" s="3" customFormat="1" ht="12"/>
    <row r="115" s="3" customFormat="1" ht="12"/>
    <row r="116" s="3" customFormat="1" ht="12"/>
    <row r="117" s="3" customFormat="1" ht="12"/>
    <row r="118" s="3" customFormat="1" ht="12"/>
    <row r="119" s="3" customFormat="1" ht="12"/>
    <row r="120" s="3" customFormat="1" ht="12"/>
    <row r="121" s="3" customFormat="1" ht="12"/>
    <row r="122" s="3" customFormat="1" ht="12"/>
    <row r="123" s="3" customFormat="1" ht="12"/>
    <row r="124" s="3" customFormat="1" ht="12"/>
    <row r="125" s="3" customFormat="1" ht="12"/>
    <row r="126" s="3" customFormat="1" ht="12"/>
    <row r="127" s="3" customFormat="1" ht="12"/>
  </sheetData>
  <mergeCells count="65">
    <mergeCell ref="B76:D76"/>
    <mergeCell ref="B81:D81"/>
    <mergeCell ref="B77:D77"/>
    <mergeCell ref="B78:D78"/>
    <mergeCell ref="B79:D79"/>
    <mergeCell ref="B80:D80"/>
    <mergeCell ref="B75:D75"/>
    <mergeCell ref="B69:D69"/>
    <mergeCell ref="B70:D70"/>
    <mergeCell ref="B71:D71"/>
    <mergeCell ref="B72:D72"/>
    <mergeCell ref="B67:D67"/>
    <mergeCell ref="B68:D68"/>
    <mergeCell ref="B73:D73"/>
    <mergeCell ref="B74:D74"/>
    <mergeCell ref="B63:D63"/>
    <mergeCell ref="B64:D64"/>
    <mergeCell ref="B65:D65"/>
    <mergeCell ref="B66:D66"/>
    <mergeCell ref="B59:D59"/>
    <mergeCell ref="B60:D60"/>
    <mergeCell ref="B61:D61"/>
    <mergeCell ref="B62:D62"/>
    <mergeCell ref="B55:D55"/>
    <mergeCell ref="B56:D56"/>
    <mergeCell ref="B57:D57"/>
    <mergeCell ref="B58:D58"/>
    <mergeCell ref="B51:D51"/>
    <mergeCell ref="B52:D52"/>
    <mergeCell ref="B53:D53"/>
    <mergeCell ref="B54:D54"/>
    <mergeCell ref="B47:D47"/>
    <mergeCell ref="B48:D48"/>
    <mergeCell ref="B49:D49"/>
    <mergeCell ref="B50:D50"/>
    <mergeCell ref="B43:D43"/>
    <mergeCell ref="B44:D44"/>
    <mergeCell ref="B45:D45"/>
    <mergeCell ref="B46:D46"/>
    <mergeCell ref="B39:D39"/>
    <mergeCell ref="B40:D40"/>
    <mergeCell ref="B41:D41"/>
    <mergeCell ref="B42:D42"/>
    <mergeCell ref="B35:D35"/>
    <mergeCell ref="B36:D36"/>
    <mergeCell ref="B37:D37"/>
    <mergeCell ref="B38:D38"/>
    <mergeCell ref="B30:D30"/>
    <mergeCell ref="B31:D31"/>
    <mergeCell ref="B33:D33"/>
    <mergeCell ref="B34:D34"/>
    <mergeCell ref="B21:D21"/>
    <mergeCell ref="B22:D22"/>
    <mergeCell ref="B23:D23"/>
    <mergeCell ref="B32:D32"/>
    <mergeCell ref="B24:D24"/>
    <mergeCell ref="B25:D25"/>
    <mergeCell ref="B26:D26"/>
    <mergeCell ref="B27:D27"/>
    <mergeCell ref="B28:D28"/>
    <mergeCell ref="B29:D29"/>
    <mergeCell ref="B18:D18"/>
    <mergeCell ref="B6:C6"/>
    <mergeCell ref="B17:D17"/>
    <mergeCell ref="B20:D20"/>
  </mergeCells>
  <printOptions/>
  <pageMargins left="0.67" right="0.08" top="0.31" bottom="0.02" header="0" footer="0"/>
  <pageSetup fitToHeight="1" fitToWidth="1" horizontalDpi="300" verticalDpi="300" orientation="landscape" paperSize="123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Maldonado del Cid</dc:creator>
  <cp:keywords/>
  <dc:description/>
  <cp:lastModifiedBy>Fredy Orlando Son Bal</cp:lastModifiedBy>
  <cp:lastPrinted>2007-08-10T21:31:26Z</cp:lastPrinted>
  <dcterms:created xsi:type="dcterms:W3CDTF">2007-03-18T23:04:32Z</dcterms:created>
  <dcterms:modified xsi:type="dcterms:W3CDTF">2007-08-10T21:31:33Z</dcterms:modified>
  <cp:category/>
  <cp:version/>
  <cp:contentType/>
  <cp:contentStatus/>
</cp:coreProperties>
</file>