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13-04" sheetId="1" r:id="rId1"/>
  </sheets>
  <definedNames>
    <definedName name="_xlnm.Print_Area" localSheetId="0">'Tabla 13-04'!$A$1:$W$59</definedName>
  </definedNames>
  <calcPr fullCalcOnLoad="1"/>
</workbook>
</file>

<file path=xl/sharedStrings.xml><?xml version="1.0" encoding="utf-8"?>
<sst xmlns="http://schemas.openxmlformats.org/spreadsheetml/2006/main" count="127" uniqueCount="127">
  <si>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</si>
  <si>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</si>
  <si>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</si>
  <si>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</si>
  <si>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</si>
  <si>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</si>
  <si>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</si>
  <si>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</si>
  <si>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</si>
  <si>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</si>
  <si>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</si>
  <si>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</si>
  <si>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</si>
  <si>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</si>
  <si>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</si>
  <si>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</si>
  <si>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</si>
  <si>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</si>
  <si>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</si>
  <si>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</si>
  <si>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</si>
  <si>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</si>
  <si>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</si>
  <si>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</si>
  <si>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Código Departamento y Municipio</t>
  </si>
  <si>
    <t>Código de campo</t>
  </si>
  <si>
    <t>Departamento de Chimaltenango</t>
  </si>
  <si>
    <t>Anuario Estadístico 2005, Ministerio de Educación</t>
  </si>
  <si>
    <t>Fuente de datos de educación</t>
  </si>
  <si>
    <t>11f Población de 6 a 15 años inscritos final en Primaria</t>
  </si>
  <si>
    <t>6A15PRF</t>
  </si>
  <si>
    <t>11g Población 6 a 15 años inscritos final en Primaria Hombre</t>
  </si>
  <si>
    <t>6A15PRF_H</t>
  </si>
  <si>
    <t>11h Población 6 a 15 años inscritos final en Primaria Mujer</t>
  </si>
  <si>
    <t>6A15PRF_M</t>
  </si>
  <si>
    <t>11k Población de 12 a 21 años inscrita final en Básicos</t>
  </si>
  <si>
    <t>12A21BAF</t>
  </si>
  <si>
    <t>11l Población de 12 a 21 años inscritos final Básicos Hombre</t>
  </si>
  <si>
    <t>12A21BAF_H</t>
  </si>
  <si>
    <t>11m Población de 12 a 21 años inscritos final Básicos Mujer</t>
  </si>
  <si>
    <t>12A21BAF_M</t>
  </si>
  <si>
    <t>11p Población de 15 a 21 años inscrita final en Diversificado</t>
  </si>
  <si>
    <t>15A21DVF</t>
  </si>
  <si>
    <t>11q Población de 15 a 21 años inscrita final en Diversificado Hombre</t>
  </si>
  <si>
    <t>15A21DVF_H</t>
  </si>
  <si>
    <t>11r Población de 15 a 21 años inscrita final en Diversificado Mujer</t>
  </si>
  <si>
    <t>15A21DVF_M</t>
  </si>
  <si>
    <t>Indicador</t>
  </si>
  <si>
    <t xml:space="preserve">Fecha de Datos </t>
  </si>
  <si>
    <t>Número de personas</t>
  </si>
  <si>
    <t>13f Población promovida en Primaria</t>
  </si>
  <si>
    <t>PRO_PR</t>
  </si>
  <si>
    <t>13g Población promovida en Primaria Hombre</t>
  </si>
  <si>
    <t>PRO_PRH</t>
  </si>
  <si>
    <t>13h Población promovida en Primaria Mujer</t>
  </si>
  <si>
    <t>PRO_PRM</t>
  </si>
  <si>
    <t>13k Población promovida en Básicos</t>
  </si>
  <si>
    <t>PRO_BA</t>
  </si>
  <si>
    <t>13l Población promovida en Básicos Hombre</t>
  </si>
  <si>
    <t>PRO_BAH</t>
  </si>
  <si>
    <t>13m Población promovida en Básicos Mujer</t>
  </si>
  <si>
    <t>PRO_BAM</t>
  </si>
  <si>
    <t>13p Población promovida en Diversificado</t>
  </si>
  <si>
    <t>PRO_DV</t>
  </si>
  <si>
    <t>13q Población promovida en Diversificado Hombre</t>
  </si>
  <si>
    <t>PRO_DVH</t>
  </si>
  <si>
    <t>13r Población promovida en Diversificado Mujer</t>
  </si>
  <si>
    <t>PRO_DVM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</si>
  <si>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</si>
  <si>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</si>
  <si>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</si>
  <si>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</si>
  <si>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</si>
  <si>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</si>
  <si>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</si>
  <si>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</si>
  <si>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</si>
  <si>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</si>
  <si>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</si>
  <si>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</si>
  <si>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</si>
  <si>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</si>
  <si>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</si>
  <si>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</si>
  <si>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</si>
  <si>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</si>
  <si>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</si>
  <si>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</si>
  <si>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</si>
  <si>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13ay Tasa de Reprobación Básicos Mujer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</si>
  <si>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</si>
  <si>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</si>
  <si>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</si>
  <si>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</si>
  <si>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</si>
  <si>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</si>
  <si>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</si>
  <si>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</si>
  <si>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</si>
  <si>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</si>
  <si>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</si>
  <si>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</si>
  <si>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</si>
  <si>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</si>
  <si>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Total de Estudiantes promovidos y no promovidos por nivel de escolaridad, por sexo y grupo étnico</t>
  </si>
  <si>
    <t>Tasa de aprobación</t>
  </si>
  <si>
    <t xml:space="preserve">  13 - 04</t>
  </si>
  <si>
    <t>Tasa de reprobación</t>
  </si>
  <si>
    <t>Municipios del Departamento de Chimaltenango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</si>
  <si>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</si>
  <si>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</si>
  <si>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</si>
  <si>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</si>
  <si>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</si>
  <si>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</si>
  <si>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</si>
  <si>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</si>
  <si>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</si>
  <si>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</si>
  <si>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0416</t>
  </si>
  <si>
    <t>0415</t>
  </si>
  <si>
    <t>0414</t>
  </si>
  <si>
    <t>0413</t>
  </si>
  <si>
    <t>0412</t>
  </si>
  <si>
    <t>0411</t>
  </si>
  <si>
    <t>P_RP_BAH</t>
  </si>
  <si>
    <t>P_RP_BAM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</si>
</sst>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  <numFmt numFmtId="171" formatCode="0.0%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i/>
      <sz val="8"/>
      <name val="Tahoma"/>
      <family val="2"/>
    </font>
    <font>
      <b/>
      <sz val="8"/>
      <name val="Arial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0" fillId="2" borderId="10" xfId="0" applyFill="1" applyBorder="1" applyAlignment="1">
      <alignment/>
    </xf>
    <xf numFmtId="0" fontId="8" fillId="2" borderId="11" xfId="0" applyFont="1" applyFill="1" applyBorder="1" applyAlignment="1">
      <alignment/>
    </xf>
    <xf numFmtId="0" fontId="1" fillId="2" borderId="11" xfId="0" applyNumberFormat="1" applyFont="1" applyFill="1" applyBorder="1" applyAlignment="1">
      <alignment horizontal="right"/>
    </xf>
    <xf numFmtId="0" fontId="1" fillId="2" borderId="11" xfId="0" applyNumberFormat="1" applyFont="1" applyFill="1" applyBorder="1" applyAlignment="1">
      <alignment horizontal="right" wrapText="1"/>
    </xf>
    <xf numFmtId="0" fontId="10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/>
    </xf>
    <xf numFmtId="2" fontId="1" fillId="2" borderId="11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16" fontId="3" fillId="3" borderId="11" xfId="0" applyNumberFormat="1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0</xdr:row>
      <xdr:rowOff>57150</xdr:rowOff>
    </xdr:from>
    <xdr:to>
      <xdr:col>15</xdr:col>
      <xdr:colOff>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showGridLines="0" tabSelected="1" zoomScale="55" zoomScaleNormal="55" workbookViewId="0" topLeftCell="A1">
      <selection activeCell="E29" sqref="E29"/>
    </sheetView>
  </sheetViews>
  <sheetFormatPr defaultColWidth="11.421875" defaultRowHeight="12.75"/>
  <cols>
    <col min="1" max="1" width="2.8515625" style="0" customWidth="1"/>
    <col min="2" max="2" width="15.421875" style="0" customWidth="1"/>
    <col min="3" max="3" width="13.00390625" style="0" customWidth="1"/>
    <col min="4" max="4" width="15.00390625" style="0" customWidth="1"/>
    <col min="5" max="5" width="15.57421875" style="0" customWidth="1"/>
    <col min="6" max="6" width="15.00390625" style="0" bestFit="1" customWidth="1"/>
    <col min="7" max="7" width="13.00390625" style="0" customWidth="1"/>
    <col min="8" max="8" width="8.421875" style="0" bestFit="1" customWidth="1"/>
    <col min="9" max="9" width="10.140625" style="0" bestFit="1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8.421875" style="0" customWidth="1"/>
    <col min="14" max="14" width="7.421875" style="0" bestFit="1" customWidth="1"/>
    <col min="15" max="15" width="7.57421875" style="0" customWidth="1"/>
    <col min="16" max="16" width="9.57421875" style="0" bestFit="1" customWidth="1"/>
    <col min="17" max="17" width="10.28125" style="0" bestFit="1" customWidth="1"/>
    <col min="18" max="18" width="8.8515625" style="0" bestFit="1" customWidth="1"/>
    <col min="19" max="19" width="10.140625" style="0" bestFit="1" customWidth="1"/>
    <col min="20" max="20" width="10.421875" style="0" bestFit="1" customWidth="1"/>
    <col min="21" max="21" width="8.28125" style="0" bestFit="1" customWidth="1"/>
    <col min="22" max="22" width="8.7109375" style="0" customWidth="1"/>
    <col min="23" max="23" width="15.421875" style="0" customWidth="1"/>
  </cols>
  <sheetData>
    <row r="1" spans="2:22" ht="12.75">
      <c r="B1" s="4" t="s">
        <v>0</v>
      </c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4" t="s">
        <v>1</v>
      </c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4" t="s">
        <v>2</v>
      </c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4" t="s">
        <v>3</v>
      </c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12" s="21" customFormat="1" ht="12.75" customHeight="1">
      <c r="A6" s="53" t="s">
        <v>4</v>
      </c>
      <c r="B6" s="53"/>
      <c r="C6" s="27"/>
      <c r="D6" s="54" t="s">
        <v>106</v>
      </c>
      <c r="E6" s="27"/>
      <c r="F6" s="19"/>
      <c r="G6" s="20"/>
      <c r="H6" s="20"/>
      <c r="J6" s="23"/>
      <c r="K6" s="22"/>
      <c r="L6" s="23"/>
    </row>
    <row r="7" s="21" customFormat="1" ht="12"/>
    <row r="8" spans="2:12" s="1" customFormat="1" ht="12.75" customHeight="1">
      <c r="B8" s="11" t="s">
        <v>5</v>
      </c>
      <c r="C8" s="12"/>
      <c r="D8" s="35" t="s">
        <v>104</v>
      </c>
      <c r="E8" s="35"/>
      <c r="F8" s="35"/>
      <c r="G8" s="35"/>
      <c r="H8" s="35"/>
      <c r="I8" s="35"/>
      <c r="J8" s="35"/>
      <c r="K8" s="36"/>
      <c r="L8" s="29"/>
    </row>
    <row r="9" spans="2:12" s="30" customFormat="1" ht="12.75" customHeight="1">
      <c r="B9" s="13" t="s">
        <v>47</v>
      </c>
      <c r="C9" s="3"/>
      <c r="D9" s="37" t="s">
        <v>105</v>
      </c>
      <c r="E9" s="37"/>
      <c r="F9" s="37"/>
      <c r="G9" s="37"/>
      <c r="H9" s="37"/>
      <c r="I9" s="37"/>
      <c r="J9" s="37"/>
      <c r="K9" s="38"/>
      <c r="L9" s="31"/>
    </row>
    <row r="10" spans="2:12" s="30" customFormat="1" ht="12.75" customHeight="1">
      <c r="B10" s="13"/>
      <c r="C10" s="3"/>
      <c r="D10" s="37" t="s">
        <v>107</v>
      </c>
      <c r="E10" s="37"/>
      <c r="F10" s="37"/>
      <c r="G10" s="37"/>
      <c r="H10" s="37"/>
      <c r="I10" s="37"/>
      <c r="J10" s="37"/>
      <c r="K10" s="38"/>
      <c r="L10" s="31"/>
    </row>
    <row r="11" spans="2:12" s="1" customFormat="1" ht="12">
      <c r="B11" s="14" t="s">
        <v>6</v>
      </c>
      <c r="C11" s="2"/>
      <c r="D11" s="39" t="s">
        <v>108</v>
      </c>
      <c r="E11" s="39"/>
      <c r="F11" s="39"/>
      <c r="G11" s="39"/>
      <c r="H11" s="39"/>
      <c r="I11" s="39"/>
      <c r="J11" s="39"/>
      <c r="K11" s="40"/>
      <c r="L11" s="32"/>
    </row>
    <row r="12" spans="2:12" s="1" customFormat="1" ht="12.75" customHeight="1">
      <c r="B12" s="14" t="s">
        <v>48</v>
      </c>
      <c r="C12" s="2"/>
      <c r="D12" s="41">
        <v>2005</v>
      </c>
      <c r="E12" s="41"/>
      <c r="F12" s="41"/>
      <c r="G12" s="41"/>
      <c r="H12" s="41"/>
      <c r="I12" s="41"/>
      <c r="J12" s="41"/>
      <c r="K12" s="42"/>
      <c r="L12" s="32"/>
    </row>
    <row r="13" spans="2:31" s="1" customFormat="1" ht="12">
      <c r="B13" s="14" t="s">
        <v>7</v>
      </c>
      <c r="C13" s="2"/>
      <c r="D13" s="39" t="s">
        <v>49</v>
      </c>
      <c r="E13" s="39"/>
      <c r="F13" s="39"/>
      <c r="G13" s="39"/>
      <c r="H13" s="39"/>
      <c r="I13" s="39"/>
      <c r="J13" s="39"/>
      <c r="K13" s="40"/>
      <c r="Z13" s="7"/>
      <c r="AB13" s="7"/>
      <c r="AC13" s="7"/>
      <c r="AD13" s="7"/>
      <c r="AE13" s="7"/>
    </row>
    <row r="14" spans="2:12" s="21" customFormat="1" ht="12">
      <c r="B14" s="15" t="s">
        <v>28</v>
      </c>
      <c r="C14" s="16"/>
      <c r="D14" s="25" t="s">
        <v>27</v>
      </c>
      <c r="E14" s="25"/>
      <c r="F14" s="25"/>
      <c r="G14" s="25"/>
      <c r="H14" s="25"/>
      <c r="I14" s="25"/>
      <c r="J14" s="25"/>
      <c r="K14" s="26"/>
      <c r="L14" s="24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6"/>
      <c r="O15" s="6"/>
      <c r="P15" s="1"/>
      <c r="Q15" s="1"/>
      <c r="R15" s="7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.75">
      <c r="B17" s="8"/>
      <c r="C17" s="8"/>
      <c r="D17" s="8"/>
      <c r="E17" s="8"/>
      <c r="F17" s="8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3" ht="26.25" customHeight="1">
      <c r="B18" s="43"/>
      <c r="C18" s="43"/>
      <c r="D18" s="43"/>
      <c r="E18" s="43"/>
      <c r="F18" s="17"/>
      <c r="G18" s="59" t="s">
        <v>8</v>
      </c>
      <c r="H18" s="59" t="s">
        <v>9</v>
      </c>
      <c r="I18" s="59" t="s">
        <v>10</v>
      </c>
      <c r="J18" s="59" t="s">
        <v>11</v>
      </c>
      <c r="K18" s="59" t="s">
        <v>12</v>
      </c>
      <c r="L18" s="59" t="s">
        <v>13</v>
      </c>
      <c r="M18" s="59" t="s">
        <v>14</v>
      </c>
      <c r="N18" s="59" t="s">
        <v>15</v>
      </c>
      <c r="O18" s="59" t="s">
        <v>16</v>
      </c>
      <c r="P18" s="59" t="s">
        <v>17</v>
      </c>
      <c r="Q18" s="59" t="s">
        <v>18</v>
      </c>
      <c r="R18" s="59" t="s">
        <v>19</v>
      </c>
      <c r="S18" s="59" t="s">
        <v>20</v>
      </c>
      <c r="T18" s="59" t="s">
        <v>21</v>
      </c>
      <c r="U18" s="59" t="s">
        <v>22</v>
      </c>
      <c r="V18" s="59" t="s">
        <v>23</v>
      </c>
      <c r="W18" s="59" t="s">
        <v>26</v>
      </c>
    </row>
    <row r="19" spans="2:23" ht="12.75">
      <c r="B19" s="55" t="s">
        <v>24</v>
      </c>
      <c r="C19" s="55"/>
      <c r="D19" s="55"/>
      <c r="E19" s="55"/>
      <c r="F19" s="56" t="s">
        <v>25</v>
      </c>
      <c r="G19" s="57" t="s">
        <v>109</v>
      </c>
      <c r="H19" s="57" t="s">
        <v>110</v>
      </c>
      <c r="I19" s="57" t="s">
        <v>111</v>
      </c>
      <c r="J19" s="57" t="s">
        <v>112</v>
      </c>
      <c r="K19" s="57" t="s">
        <v>113</v>
      </c>
      <c r="L19" s="57" t="s">
        <v>114</v>
      </c>
      <c r="M19" s="57" t="s">
        <v>115</v>
      </c>
      <c r="N19" s="57" t="s">
        <v>116</v>
      </c>
      <c r="O19" s="57" t="s">
        <v>117</v>
      </c>
      <c r="P19" s="57" t="s">
        <v>118</v>
      </c>
      <c r="Q19" s="57" t="s">
        <v>124</v>
      </c>
      <c r="R19" s="57" t="s">
        <v>123</v>
      </c>
      <c r="S19" s="57" t="s">
        <v>122</v>
      </c>
      <c r="T19" s="57" t="s">
        <v>121</v>
      </c>
      <c r="U19" s="57" t="s">
        <v>120</v>
      </c>
      <c r="V19" s="57" t="s">
        <v>119</v>
      </c>
      <c r="W19" s="58"/>
    </row>
    <row r="20" spans="2:2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3" s="28" customFormat="1" ht="12.75">
      <c r="B21" s="44" t="s">
        <v>29</v>
      </c>
      <c r="C21" s="45"/>
      <c r="D21" s="45"/>
      <c r="E21" s="45"/>
      <c r="F21" s="46" t="s">
        <v>30</v>
      </c>
      <c r="G21" s="47">
        <v>14795</v>
      </c>
      <c r="H21" s="47">
        <v>4361</v>
      </c>
      <c r="I21" s="47">
        <v>13040</v>
      </c>
      <c r="J21" s="47">
        <v>6787</v>
      </c>
      <c r="K21" s="47">
        <v>2438</v>
      </c>
      <c r="L21" s="47">
        <v>11869</v>
      </c>
      <c r="M21" s="47">
        <v>8255</v>
      </c>
      <c r="N21" s="47">
        <v>1665</v>
      </c>
      <c r="O21" s="47">
        <v>4126</v>
      </c>
      <c r="P21" s="47">
        <v>1317</v>
      </c>
      <c r="Q21" s="47">
        <v>3524</v>
      </c>
      <c r="R21" s="47">
        <v>5154</v>
      </c>
      <c r="S21" s="47">
        <v>4271</v>
      </c>
      <c r="T21" s="47">
        <v>2177</v>
      </c>
      <c r="U21" s="47">
        <v>3395</v>
      </c>
      <c r="V21" s="47">
        <v>2670</v>
      </c>
      <c r="W21" s="48">
        <f aca="true" t="shared" si="0" ref="W21:W38">SUM(G21:V21)</f>
        <v>89844</v>
      </c>
    </row>
    <row r="22" spans="2:23" s="28" customFormat="1" ht="12.75">
      <c r="B22" s="44" t="s">
        <v>31</v>
      </c>
      <c r="C22" s="45"/>
      <c r="D22" s="45"/>
      <c r="E22" s="45"/>
      <c r="F22" s="46" t="s">
        <v>32</v>
      </c>
      <c r="G22" s="47">
        <v>7653</v>
      </c>
      <c r="H22" s="47">
        <v>2269</v>
      </c>
      <c r="I22" s="47">
        <v>6805</v>
      </c>
      <c r="J22" s="47">
        <v>3540</v>
      </c>
      <c r="K22" s="47">
        <v>1246</v>
      </c>
      <c r="L22" s="47">
        <v>6205</v>
      </c>
      <c r="M22" s="47">
        <v>4204</v>
      </c>
      <c r="N22" s="47">
        <v>871</v>
      </c>
      <c r="O22" s="47">
        <v>2093</v>
      </c>
      <c r="P22" s="47">
        <v>664</v>
      </c>
      <c r="Q22" s="47">
        <v>1847</v>
      </c>
      <c r="R22" s="47">
        <v>2704</v>
      </c>
      <c r="S22" s="47">
        <v>2243</v>
      </c>
      <c r="T22" s="47">
        <v>1131</v>
      </c>
      <c r="U22" s="47">
        <v>1745</v>
      </c>
      <c r="V22" s="47">
        <v>1369</v>
      </c>
      <c r="W22" s="48">
        <f t="shared" si="0"/>
        <v>46589</v>
      </c>
    </row>
    <row r="23" spans="2:23" s="28" customFormat="1" ht="12.75">
      <c r="B23" s="44" t="s">
        <v>33</v>
      </c>
      <c r="C23" s="45"/>
      <c r="D23" s="45"/>
      <c r="E23" s="45"/>
      <c r="F23" s="46" t="s">
        <v>34</v>
      </c>
      <c r="G23" s="47">
        <v>7142</v>
      </c>
      <c r="H23" s="47">
        <v>2092</v>
      </c>
      <c r="I23" s="47">
        <v>6235</v>
      </c>
      <c r="J23" s="47">
        <v>3247</v>
      </c>
      <c r="K23" s="47">
        <v>1192</v>
      </c>
      <c r="L23" s="47">
        <v>5664</v>
      </c>
      <c r="M23" s="47">
        <v>4051</v>
      </c>
      <c r="N23" s="47">
        <v>794</v>
      </c>
      <c r="O23" s="47">
        <v>2033</v>
      </c>
      <c r="P23" s="47">
        <v>653</v>
      </c>
      <c r="Q23" s="47">
        <v>1677</v>
      </c>
      <c r="R23" s="47">
        <v>2450</v>
      </c>
      <c r="S23" s="47">
        <v>2028</v>
      </c>
      <c r="T23" s="47">
        <v>1046</v>
      </c>
      <c r="U23" s="47">
        <v>1650</v>
      </c>
      <c r="V23" s="47">
        <v>1301</v>
      </c>
      <c r="W23" s="48">
        <f t="shared" si="0"/>
        <v>43255</v>
      </c>
    </row>
    <row r="24" spans="2:23" s="28" customFormat="1" ht="12.75">
      <c r="B24" s="44" t="s">
        <v>35</v>
      </c>
      <c r="C24" s="45"/>
      <c r="D24" s="45"/>
      <c r="E24" s="45"/>
      <c r="F24" s="46" t="s">
        <v>36</v>
      </c>
      <c r="G24" s="47">
        <v>5219</v>
      </c>
      <c r="H24" s="47">
        <v>692</v>
      </c>
      <c r="I24" s="47">
        <v>1801</v>
      </c>
      <c r="J24" s="47">
        <v>1561</v>
      </c>
      <c r="K24" s="47">
        <v>388</v>
      </c>
      <c r="L24" s="47">
        <v>1697</v>
      </c>
      <c r="M24" s="47">
        <v>1789</v>
      </c>
      <c r="N24" s="47">
        <v>990</v>
      </c>
      <c r="O24" s="47">
        <v>875</v>
      </c>
      <c r="P24" s="47">
        <v>422</v>
      </c>
      <c r="Q24" s="47">
        <v>593</v>
      </c>
      <c r="R24" s="47">
        <v>977</v>
      </c>
      <c r="S24" s="47">
        <v>733</v>
      </c>
      <c r="T24" s="47">
        <v>565</v>
      </c>
      <c r="U24" s="47">
        <v>855</v>
      </c>
      <c r="V24" s="47">
        <v>601</v>
      </c>
      <c r="W24" s="48">
        <f t="shared" si="0"/>
        <v>19758</v>
      </c>
    </row>
    <row r="25" spans="2:23" s="28" customFormat="1" ht="12.75">
      <c r="B25" s="44" t="s">
        <v>37</v>
      </c>
      <c r="C25" s="45"/>
      <c r="D25" s="45"/>
      <c r="E25" s="45"/>
      <c r="F25" s="46" t="s">
        <v>38</v>
      </c>
      <c r="G25" s="47">
        <v>2877</v>
      </c>
      <c r="H25" s="47">
        <v>399</v>
      </c>
      <c r="I25" s="47">
        <v>1002</v>
      </c>
      <c r="J25" s="47">
        <v>866</v>
      </c>
      <c r="K25" s="47">
        <v>226</v>
      </c>
      <c r="L25" s="47">
        <v>931</v>
      </c>
      <c r="M25" s="47">
        <v>977</v>
      </c>
      <c r="N25" s="47">
        <v>544</v>
      </c>
      <c r="O25" s="47">
        <v>476</v>
      </c>
      <c r="P25" s="47">
        <v>254</v>
      </c>
      <c r="Q25" s="47">
        <v>319</v>
      </c>
      <c r="R25" s="47">
        <v>601</v>
      </c>
      <c r="S25" s="47">
        <v>442</v>
      </c>
      <c r="T25" s="47">
        <v>309</v>
      </c>
      <c r="U25" s="47">
        <v>437</v>
      </c>
      <c r="V25" s="47">
        <v>326</v>
      </c>
      <c r="W25" s="48">
        <f t="shared" si="0"/>
        <v>10986</v>
      </c>
    </row>
    <row r="26" spans="2:23" s="28" customFormat="1" ht="12.75">
      <c r="B26" s="44" t="s">
        <v>39</v>
      </c>
      <c r="C26" s="45"/>
      <c r="D26" s="45"/>
      <c r="E26" s="45"/>
      <c r="F26" s="46" t="s">
        <v>40</v>
      </c>
      <c r="G26" s="47">
        <v>2342</v>
      </c>
      <c r="H26" s="47">
        <v>293</v>
      </c>
      <c r="I26" s="47">
        <v>799</v>
      </c>
      <c r="J26" s="47">
        <v>695</v>
      </c>
      <c r="K26" s="47">
        <v>162</v>
      </c>
      <c r="L26" s="47">
        <v>766</v>
      </c>
      <c r="M26" s="47">
        <v>812</v>
      </c>
      <c r="N26" s="47">
        <v>446</v>
      </c>
      <c r="O26" s="47">
        <v>399</v>
      </c>
      <c r="P26" s="47">
        <v>168</v>
      </c>
      <c r="Q26" s="47">
        <v>274</v>
      </c>
      <c r="R26" s="47">
        <v>376</v>
      </c>
      <c r="S26" s="47">
        <v>291</v>
      </c>
      <c r="T26" s="47">
        <v>256</v>
      </c>
      <c r="U26" s="47">
        <v>418</v>
      </c>
      <c r="V26" s="47">
        <v>275</v>
      </c>
      <c r="W26" s="48">
        <f t="shared" si="0"/>
        <v>8772</v>
      </c>
    </row>
    <row r="27" spans="2:23" s="28" customFormat="1" ht="12.75">
      <c r="B27" s="44" t="s">
        <v>41</v>
      </c>
      <c r="C27" s="45"/>
      <c r="D27" s="45"/>
      <c r="E27" s="45"/>
      <c r="F27" s="46" t="s">
        <v>42</v>
      </c>
      <c r="G27" s="47">
        <v>6078</v>
      </c>
      <c r="H27" s="47">
        <v>138</v>
      </c>
      <c r="I27" s="47">
        <v>503</v>
      </c>
      <c r="J27" s="47">
        <v>164</v>
      </c>
      <c r="K27" s="47">
        <v>0</v>
      </c>
      <c r="L27" s="47">
        <v>220</v>
      </c>
      <c r="M27" s="47">
        <v>52</v>
      </c>
      <c r="N27" s="47">
        <v>21</v>
      </c>
      <c r="O27" s="47">
        <v>67</v>
      </c>
      <c r="P27" s="47">
        <v>154</v>
      </c>
      <c r="Q27" s="47">
        <v>30</v>
      </c>
      <c r="R27" s="47">
        <v>68</v>
      </c>
      <c r="S27" s="47">
        <v>28</v>
      </c>
      <c r="T27" s="47">
        <v>20</v>
      </c>
      <c r="U27" s="47">
        <v>97</v>
      </c>
      <c r="V27" s="47">
        <v>155</v>
      </c>
      <c r="W27" s="48">
        <f t="shared" si="0"/>
        <v>7795</v>
      </c>
    </row>
    <row r="28" spans="2:23" s="28" customFormat="1" ht="12.75">
      <c r="B28" s="44" t="s">
        <v>43</v>
      </c>
      <c r="C28" s="45"/>
      <c r="D28" s="45"/>
      <c r="E28" s="45"/>
      <c r="F28" s="46" t="s">
        <v>44</v>
      </c>
      <c r="G28" s="47">
        <v>3506</v>
      </c>
      <c r="H28" s="47">
        <v>87</v>
      </c>
      <c r="I28" s="47">
        <v>232</v>
      </c>
      <c r="J28" s="47">
        <v>89</v>
      </c>
      <c r="K28" s="47">
        <v>0</v>
      </c>
      <c r="L28" s="47">
        <v>142</v>
      </c>
      <c r="M28" s="47">
        <v>29</v>
      </c>
      <c r="N28" s="47">
        <v>13</v>
      </c>
      <c r="O28" s="47">
        <v>55</v>
      </c>
      <c r="P28" s="47">
        <v>68</v>
      </c>
      <c r="Q28" s="47">
        <v>18</v>
      </c>
      <c r="R28" s="47">
        <v>41</v>
      </c>
      <c r="S28" s="47">
        <v>23</v>
      </c>
      <c r="T28" s="47">
        <v>7</v>
      </c>
      <c r="U28" s="47">
        <v>46</v>
      </c>
      <c r="V28" s="47">
        <v>118</v>
      </c>
      <c r="W28" s="48">
        <f t="shared" si="0"/>
        <v>4474</v>
      </c>
    </row>
    <row r="29" spans="2:23" s="28" customFormat="1" ht="12.75">
      <c r="B29" s="44" t="s">
        <v>45</v>
      </c>
      <c r="C29" s="45"/>
      <c r="D29" s="45"/>
      <c r="E29" s="45"/>
      <c r="F29" s="46" t="s">
        <v>46</v>
      </c>
      <c r="G29" s="47">
        <v>2572</v>
      </c>
      <c r="H29" s="47">
        <v>51</v>
      </c>
      <c r="I29" s="47">
        <v>271</v>
      </c>
      <c r="J29" s="47">
        <v>75</v>
      </c>
      <c r="K29" s="47">
        <v>0</v>
      </c>
      <c r="L29" s="47">
        <v>78</v>
      </c>
      <c r="M29" s="47">
        <v>23</v>
      </c>
      <c r="N29" s="47">
        <v>8</v>
      </c>
      <c r="O29" s="47">
        <v>12</v>
      </c>
      <c r="P29" s="47">
        <v>86</v>
      </c>
      <c r="Q29" s="47">
        <v>12</v>
      </c>
      <c r="R29" s="47">
        <v>27</v>
      </c>
      <c r="S29" s="47">
        <v>5</v>
      </c>
      <c r="T29" s="47">
        <v>13</v>
      </c>
      <c r="U29" s="47">
        <v>51</v>
      </c>
      <c r="V29" s="47">
        <v>37</v>
      </c>
      <c r="W29" s="48">
        <f t="shared" si="0"/>
        <v>3321</v>
      </c>
    </row>
    <row r="30" spans="2:23" s="28" customFormat="1" ht="12.75">
      <c r="B30" s="49" t="s">
        <v>50</v>
      </c>
      <c r="C30" s="45"/>
      <c r="D30" s="45"/>
      <c r="E30" s="45"/>
      <c r="F30" s="50" t="s">
        <v>51</v>
      </c>
      <c r="G30" s="47">
        <v>13345</v>
      </c>
      <c r="H30" s="47">
        <v>3722</v>
      </c>
      <c r="I30" s="47">
        <v>10627</v>
      </c>
      <c r="J30" s="47">
        <v>5938</v>
      </c>
      <c r="K30" s="47">
        <v>2046</v>
      </c>
      <c r="L30" s="47">
        <v>9820</v>
      </c>
      <c r="M30" s="47">
        <v>6828</v>
      </c>
      <c r="N30" s="47">
        <v>1463</v>
      </c>
      <c r="O30" s="47">
        <v>3729</v>
      </c>
      <c r="P30" s="47">
        <v>1209</v>
      </c>
      <c r="Q30" s="47">
        <v>2951</v>
      </c>
      <c r="R30" s="47">
        <v>4408</v>
      </c>
      <c r="S30" s="47">
        <v>3751</v>
      </c>
      <c r="T30" s="47">
        <v>1881</v>
      </c>
      <c r="U30" s="47">
        <v>3030</v>
      </c>
      <c r="V30" s="47">
        <v>2390</v>
      </c>
      <c r="W30" s="48">
        <f t="shared" si="0"/>
        <v>77138</v>
      </c>
    </row>
    <row r="31" spans="2:23" s="28" customFormat="1" ht="12.75">
      <c r="B31" s="49" t="s">
        <v>52</v>
      </c>
      <c r="C31" s="45"/>
      <c r="D31" s="45"/>
      <c r="E31" s="45"/>
      <c r="F31" s="50" t="s">
        <v>53</v>
      </c>
      <c r="G31" s="47">
        <v>6849</v>
      </c>
      <c r="H31" s="47">
        <v>1919</v>
      </c>
      <c r="I31" s="47">
        <v>5504</v>
      </c>
      <c r="J31" s="47">
        <v>3053</v>
      </c>
      <c r="K31" s="47">
        <v>1030</v>
      </c>
      <c r="L31" s="47">
        <v>5077</v>
      </c>
      <c r="M31" s="47">
        <v>3437</v>
      </c>
      <c r="N31" s="47">
        <v>756</v>
      </c>
      <c r="O31" s="47">
        <v>1875</v>
      </c>
      <c r="P31" s="47">
        <v>600</v>
      </c>
      <c r="Q31" s="47">
        <v>1530</v>
      </c>
      <c r="R31" s="47">
        <v>2286</v>
      </c>
      <c r="S31" s="47">
        <v>1943</v>
      </c>
      <c r="T31" s="47">
        <v>961</v>
      </c>
      <c r="U31" s="47">
        <v>1531</v>
      </c>
      <c r="V31" s="47">
        <v>1216</v>
      </c>
      <c r="W31" s="48">
        <f t="shared" si="0"/>
        <v>39567</v>
      </c>
    </row>
    <row r="32" spans="2:23" s="28" customFormat="1" ht="12.75">
      <c r="B32" s="49" t="s">
        <v>54</v>
      </c>
      <c r="C32" s="45"/>
      <c r="D32" s="45"/>
      <c r="E32" s="45"/>
      <c r="F32" s="50" t="s">
        <v>55</v>
      </c>
      <c r="G32" s="47">
        <v>6496</v>
      </c>
      <c r="H32" s="47">
        <v>1803</v>
      </c>
      <c r="I32" s="47">
        <v>5123</v>
      </c>
      <c r="J32" s="47">
        <v>2885</v>
      </c>
      <c r="K32" s="47">
        <v>1016</v>
      </c>
      <c r="L32" s="47">
        <v>4743</v>
      </c>
      <c r="M32" s="47">
        <v>3391</v>
      </c>
      <c r="N32" s="47">
        <v>707</v>
      </c>
      <c r="O32" s="47">
        <v>1854</v>
      </c>
      <c r="P32" s="47">
        <v>609</v>
      </c>
      <c r="Q32" s="47">
        <v>1421</v>
      </c>
      <c r="R32" s="47">
        <v>2122</v>
      </c>
      <c r="S32" s="47">
        <v>1808</v>
      </c>
      <c r="T32" s="47">
        <v>920</v>
      </c>
      <c r="U32" s="47">
        <v>1499</v>
      </c>
      <c r="V32" s="47">
        <v>1174</v>
      </c>
      <c r="W32" s="48">
        <f t="shared" si="0"/>
        <v>37571</v>
      </c>
    </row>
    <row r="33" spans="2:23" s="28" customFormat="1" ht="12.75">
      <c r="B33" s="49" t="s">
        <v>56</v>
      </c>
      <c r="C33" s="45"/>
      <c r="D33" s="45"/>
      <c r="E33" s="45"/>
      <c r="F33" s="50" t="s">
        <v>57</v>
      </c>
      <c r="G33" s="47">
        <v>3044</v>
      </c>
      <c r="H33" s="47">
        <v>408</v>
      </c>
      <c r="I33" s="47">
        <v>1092</v>
      </c>
      <c r="J33" s="47">
        <v>863</v>
      </c>
      <c r="K33" s="47">
        <v>227</v>
      </c>
      <c r="L33" s="47">
        <v>944</v>
      </c>
      <c r="M33" s="47">
        <v>790</v>
      </c>
      <c r="N33" s="47">
        <v>630</v>
      </c>
      <c r="O33" s="47">
        <v>467</v>
      </c>
      <c r="P33" s="47">
        <v>185</v>
      </c>
      <c r="Q33" s="47">
        <v>400</v>
      </c>
      <c r="R33" s="47">
        <v>583</v>
      </c>
      <c r="S33" s="47">
        <v>333</v>
      </c>
      <c r="T33" s="47">
        <v>331</v>
      </c>
      <c r="U33" s="47">
        <v>502</v>
      </c>
      <c r="V33" s="47">
        <v>297</v>
      </c>
      <c r="W33" s="48">
        <f t="shared" si="0"/>
        <v>11096</v>
      </c>
    </row>
    <row r="34" spans="2:23" s="28" customFormat="1" ht="12.75">
      <c r="B34" s="49" t="s">
        <v>58</v>
      </c>
      <c r="C34" s="45"/>
      <c r="D34" s="45"/>
      <c r="E34" s="45"/>
      <c r="F34" s="50" t="s">
        <v>59</v>
      </c>
      <c r="G34" s="47">
        <v>1594</v>
      </c>
      <c r="H34" s="47">
        <v>246</v>
      </c>
      <c r="I34" s="47">
        <v>616</v>
      </c>
      <c r="J34" s="47">
        <v>473</v>
      </c>
      <c r="K34" s="47">
        <v>127</v>
      </c>
      <c r="L34" s="47">
        <v>512</v>
      </c>
      <c r="M34" s="47">
        <v>438</v>
      </c>
      <c r="N34" s="47">
        <v>344</v>
      </c>
      <c r="O34" s="47">
        <v>215</v>
      </c>
      <c r="P34" s="47">
        <v>112</v>
      </c>
      <c r="Q34" s="47">
        <v>203</v>
      </c>
      <c r="R34" s="47">
        <v>355</v>
      </c>
      <c r="S34" s="47">
        <v>211</v>
      </c>
      <c r="T34" s="47">
        <v>168</v>
      </c>
      <c r="U34" s="47">
        <v>243</v>
      </c>
      <c r="V34" s="47">
        <v>154</v>
      </c>
      <c r="W34" s="48">
        <f t="shared" si="0"/>
        <v>6011</v>
      </c>
    </row>
    <row r="35" spans="2:23" s="28" customFormat="1" ht="12.75">
      <c r="B35" s="49" t="s">
        <v>60</v>
      </c>
      <c r="C35" s="45"/>
      <c r="D35" s="45"/>
      <c r="E35" s="45"/>
      <c r="F35" s="50" t="s">
        <v>61</v>
      </c>
      <c r="G35" s="47">
        <v>1450</v>
      </c>
      <c r="H35" s="47">
        <v>162</v>
      </c>
      <c r="I35" s="47">
        <v>476</v>
      </c>
      <c r="J35" s="47">
        <v>390</v>
      </c>
      <c r="K35" s="47">
        <v>100</v>
      </c>
      <c r="L35" s="47">
        <v>432</v>
      </c>
      <c r="M35" s="47">
        <v>352</v>
      </c>
      <c r="N35" s="47">
        <v>286</v>
      </c>
      <c r="O35" s="47">
        <v>252</v>
      </c>
      <c r="P35" s="47">
        <v>73</v>
      </c>
      <c r="Q35" s="47">
        <v>197</v>
      </c>
      <c r="R35" s="47">
        <v>228</v>
      </c>
      <c r="S35" s="47">
        <v>122</v>
      </c>
      <c r="T35" s="47">
        <v>163</v>
      </c>
      <c r="U35" s="47">
        <v>259</v>
      </c>
      <c r="V35" s="47">
        <v>143</v>
      </c>
      <c r="W35" s="48">
        <f t="shared" si="0"/>
        <v>5085</v>
      </c>
    </row>
    <row r="36" spans="2:23" s="28" customFormat="1" ht="12.75">
      <c r="B36" s="49" t="s">
        <v>62</v>
      </c>
      <c r="C36" s="45"/>
      <c r="D36" s="45"/>
      <c r="E36" s="45"/>
      <c r="F36" s="50" t="s">
        <v>63</v>
      </c>
      <c r="G36" s="47">
        <v>4271</v>
      </c>
      <c r="H36" s="47">
        <v>63</v>
      </c>
      <c r="I36" s="47">
        <v>275</v>
      </c>
      <c r="J36" s="47">
        <v>102</v>
      </c>
      <c r="K36" s="47">
        <v>0</v>
      </c>
      <c r="L36" s="47">
        <v>157</v>
      </c>
      <c r="M36" s="47">
        <v>31</v>
      </c>
      <c r="N36" s="47">
        <v>21</v>
      </c>
      <c r="O36" s="47">
        <v>41</v>
      </c>
      <c r="P36" s="47">
        <v>106</v>
      </c>
      <c r="Q36" s="47">
        <v>21</v>
      </c>
      <c r="R36" s="47">
        <v>56</v>
      </c>
      <c r="S36" s="47">
        <v>20</v>
      </c>
      <c r="T36" s="47">
        <v>16</v>
      </c>
      <c r="U36" s="47">
        <v>54</v>
      </c>
      <c r="V36" s="47">
        <v>77</v>
      </c>
      <c r="W36" s="48">
        <f t="shared" si="0"/>
        <v>5311</v>
      </c>
    </row>
    <row r="37" spans="2:23" s="28" customFormat="1" ht="12.75">
      <c r="B37" s="49" t="s">
        <v>64</v>
      </c>
      <c r="C37" s="45"/>
      <c r="D37" s="45"/>
      <c r="E37" s="45"/>
      <c r="F37" s="50" t="s">
        <v>65</v>
      </c>
      <c r="G37" s="47">
        <v>2356</v>
      </c>
      <c r="H37" s="47">
        <v>38</v>
      </c>
      <c r="I37" s="47">
        <v>128</v>
      </c>
      <c r="J37" s="47">
        <v>53</v>
      </c>
      <c r="K37" s="47">
        <v>0</v>
      </c>
      <c r="L37" s="47">
        <v>103</v>
      </c>
      <c r="M37" s="47">
        <v>19</v>
      </c>
      <c r="N37" s="47">
        <v>13</v>
      </c>
      <c r="O37" s="47">
        <v>33</v>
      </c>
      <c r="P37" s="47">
        <v>42</v>
      </c>
      <c r="Q37" s="47">
        <v>12</v>
      </c>
      <c r="R37" s="47">
        <v>34</v>
      </c>
      <c r="S37" s="47">
        <v>15</v>
      </c>
      <c r="T37" s="47">
        <v>6</v>
      </c>
      <c r="U37" s="47">
        <v>25</v>
      </c>
      <c r="V37" s="47">
        <v>55</v>
      </c>
      <c r="W37" s="48">
        <f t="shared" si="0"/>
        <v>2932</v>
      </c>
    </row>
    <row r="38" spans="2:23" s="28" customFormat="1" ht="12.75">
      <c r="B38" s="49" t="s">
        <v>66</v>
      </c>
      <c r="C38" s="45"/>
      <c r="D38" s="45"/>
      <c r="E38" s="45"/>
      <c r="F38" s="50" t="s">
        <v>67</v>
      </c>
      <c r="G38" s="47">
        <v>1915</v>
      </c>
      <c r="H38" s="47">
        <v>25</v>
      </c>
      <c r="I38" s="47">
        <v>147</v>
      </c>
      <c r="J38" s="47">
        <v>49</v>
      </c>
      <c r="K38" s="47">
        <v>0</v>
      </c>
      <c r="L38" s="47">
        <v>54</v>
      </c>
      <c r="M38" s="47">
        <v>12</v>
      </c>
      <c r="N38" s="47">
        <v>8</v>
      </c>
      <c r="O38" s="47">
        <v>8</v>
      </c>
      <c r="P38" s="47">
        <v>64</v>
      </c>
      <c r="Q38" s="47">
        <v>9</v>
      </c>
      <c r="R38" s="47">
        <v>22</v>
      </c>
      <c r="S38" s="47">
        <v>5</v>
      </c>
      <c r="T38" s="47">
        <v>10</v>
      </c>
      <c r="U38" s="47">
        <v>29</v>
      </c>
      <c r="V38" s="47">
        <v>22</v>
      </c>
      <c r="W38" s="48">
        <f t="shared" si="0"/>
        <v>2379</v>
      </c>
    </row>
    <row r="39" spans="2:23" s="28" customFormat="1" ht="12.75">
      <c r="B39" s="49" t="s">
        <v>68</v>
      </c>
      <c r="C39" s="45"/>
      <c r="D39" s="45"/>
      <c r="E39" s="45"/>
      <c r="F39" s="50" t="s">
        <v>69</v>
      </c>
      <c r="G39" s="51">
        <f>SUM(G30/G21)*100</f>
        <v>90.19939168638054</v>
      </c>
      <c r="H39" s="51">
        <f aca="true" t="shared" si="1" ref="H39:W39">SUM(H30/H21)*100</f>
        <v>85.34739738592066</v>
      </c>
      <c r="I39" s="51">
        <f t="shared" si="1"/>
        <v>81.49539877300613</v>
      </c>
      <c r="J39" s="51">
        <f t="shared" si="1"/>
        <v>87.49079121850598</v>
      </c>
      <c r="K39" s="51">
        <f t="shared" si="1"/>
        <v>83.92124692370795</v>
      </c>
      <c r="L39" s="51">
        <f t="shared" si="1"/>
        <v>82.73654056786587</v>
      </c>
      <c r="M39" s="51">
        <f t="shared" si="1"/>
        <v>82.71350696547547</v>
      </c>
      <c r="N39" s="51">
        <f t="shared" si="1"/>
        <v>87.86786786786787</v>
      </c>
      <c r="O39" s="51">
        <f t="shared" si="1"/>
        <v>90.37809015996122</v>
      </c>
      <c r="P39" s="51">
        <f t="shared" si="1"/>
        <v>91.79954441913439</v>
      </c>
      <c r="Q39" s="51">
        <f t="shared" si="1"/>
        <v>83.7400681044268</v>
      </c>
      <c r="R39" s="51">
        <f t="shared" si="1"/>
        <v>85.52580519984478</v>
      </c>
      <c r="S39" s="51">
        <f t="shared" si="1"/>
        <v>87.82486537110748</v>
      </c>
      <c r="T39" s="51">
        <f t="shared" si="1"/>
        <v>86.40330730362885</v>
      </c>
      <c r="U39" s="51">
        <f t="shared" si="1"/>
        <v>89.24889543446245</v>
      </c>
      <c r="V39" s="51">
        <f t="shared" si="1"/>
        <v>89.51310861423221</v>
      </c>
      <c r="W39" s="51">
        <f t="shared" si="1"/>
        <v>85.85770891767953</v>
      </c>
    </row>
    <row r="40" spans="2:23" s="28" customFormat="1" ht="12.75">
      <c r="B40" s="49" t="s">
        <v>70</v>
      </c>
      <c r="C40" s="45"/>
      <c r="D40" s="45"/>
      <c r="E40" s="45"/>
      <c r="F40" s="50" t="s">
        <v>71</v>
      </c>
      <c r="G40" s="51">
        <f>SUM(G31/G22)*100</f>
        <v>89.49431595452764</v>
      </c>
      <c r="H40" s="51">
        <f aca="true" t="shared" si="2" ref="H40:W40">SUM(H31/H22)*100</f>
        <v>84.57470251211988</v>
      </c>
      <c r="I40" s="51">
        <f t="shared" si="2"/>
        <v>80.88170462894931</v>
      </c>
      <c r="J40" s="51">
        <f t="shared" si="2"/>
        <v>86.24293785310735</v>
      </c>
      <c r="K40" s="51">
        <f t="shared" si="2"/>
        <v>82.6645264847512</v>
      </c>
      <c r="L40" s="51">
        <f t="shared" si="2"/>
        <v>81.82111200644641</v>
      </c>
      <c r="M40" s="51">
        <f t="shared" si="2"/>
        <v>81.75547098001903</v>
      </c>
      <c r="N40" s="51">
        <f t="shared" si="2"/>
        <v>86.79678530424799</v>
      </c>
      <c r="O40" s="51">
        <f t="shared" si="2"/>
        <v>89.5843287147635</v>
      </c>
      <c r="P40" s="51">
        <f t="shared" si="2"/>
        <v>90.36144578313254</v>
      </c>
      <c r="Q40" s="51">
        <f t="shared" si="2"/>
        <v>82.83703302652951</v>
      </c>
      <c r="R40" s="51">
        <f t="shared" si="2"/>
        <v>84.5414201183432</v>
      </c>
      <c r="S40" s="51">
        <f t="shared" si="2"/>
        <v>86.62505572893447</v>
      </c>
      <c r="T40" s="51">
        <f t="shared" si="2"/>
        <v>84.96905393457118</v>
      </c>
      <c r="U40" s="51">
        <f t="shared" si="2"/>
        <v>87.73638968481376</v>
      </c>
      <c r="V40" s="51">
        <f t="shared" si="2"/>
        <v>88.82395909422937</v>
      </c>
      <c r="W40" s="51">
        <f t="shared" si="2"/>
        <v>84.9277726501964</v>
      </c>
    </row>
    <row r="41" spans="2:23" s="28" customFormat="1" ht="12.75">
      <c r="B41" s="49" t="s">
        <v>72</v>
      </c>
      <c r="C41" s="45"/>
      <c r="D41" s="45"/>
      <c r="E41" s="45"/>
      <c r="F41" s="50" t="s">
        <v>73</v>
      </c>
      <c r="G41" s="51">
        <f>SUM(G32/G23)*100</f>
        <v>90.95491458975077</v>
      </c>
      <c r="H41" s="51">
        <f aca="true" t="shared" si="3" ref="H41:W41">SUM(H32/H23)*100</f>
        <v>86.18546845124283</v>
      </c>
      <c r="I41" s="51">
        <f t="shared" si="3"/>
        <v>82.16519647153167</v>
      </c>
      <c r="J41" s="51">
        <f t="shared" si="3"/>
        <v>88.85124730520481</v>
      </c>
      <c r="K41" s="51">
        <f t="shared" si="3"/>
        <v>85.23489932885906</v>
      </c>
      <c r="L41" s="51">
        <f t="shared" si="3"/>
        <v>83.73940677966102</v>
      </c>
      <c r="M41" s="51">
        <f t="shared" si="3"/>
        <v>83.70772648728709</v>
      </c>
      <c r="N41" s="51">
        <f t="shared" si="3"/>
        <v>89.04282115869017</v>
      </c>
      <c r="O41" s="51">
        <f t="shared" si="3"/>
        <v>91.1952779144122</v>
      </c>
      <c r="P41" s="51">
        <f t="shared" si="3"/>
        <v>93.26186830015314</v>
      </c>
      <c r="Q41" s="51">
        <f t="shared" si="3"/>
        <v>84.73464519976149</v>
      </c>
      <c r="R41" s="51">
        <f t="shared" si="3"/>
        <v>86.61224489795917</v>
      </c>
      <c r="S41" s="51">
        <f t="shared" si="3"/>
        <v>89.15187376725838</v>
      </c>
      <c r="T41" s="51">
        <f t="shared" si="3"/>
        <v>87.95411089866157</v>
      </c>
      <c r="U41" s="51">
        <f t="shared" si="3"/>
        <v>90.84848484848484</v>
      </c>
      <c r="V41" s="51">
        <f t="shared" si="3"/>
        <v>90.23827824750192</v>
      </c>
      <c r="W41" s="51">
        <f t="shared" si="3"/>
        <v>86.85932262166224</v>
      </c>
    </row>
    <row r="42" spans="2:23" s="28" customFormat="1" ht="12.75">
      <c r="B42" s="49" t="s">
        <v>74</v>
      </c>
      <c r="C42" s="45"/>
      <c r="D42" s="45"/>
      <c r="E42" s="45"/>
      <c r="F42" s="50" t="s">
        <v>75</v>
      </c>
      <c r="G42" s="51">
        <f>SUM(G21-G30)/G21*100</f>
        <v>9.800608313619467</v>
      </c>
      <c r="H42" s="51">
        <f aca="true" t="shared" si="4" ref="H42:W42">SUM(H21-H30)/H21*100</f>
        <v>14.65260261407934</v>
      </c>
      <c r="I42" s="51">
        <f t="shared" si="4"/>
        <v>18.504601226993863</v>
      </c>
      <c r="J42" s="51">
        <f t="shared" si="4"/>
        <v>12.509208781494033</v>
      </c>
      <c r="K42" s="51">
        <f t="shared" si="4"/>
        <v>16.078753076292042</v>
      </c>
      <c r="L42" s="51">
        <f t="shared" si="4"/>
        <v>17.26345943213413</v>
      </c>
      <c r="M42" s="51">
        <f t="shared" si="4"/>
        <v>17.28649303452453</v>
      </c>
      <c r="N42" s="51">
        <f t="shared" si="4"/>
        <v>12.132132132132133</v>
      </c>
      <c r="O42" s="51">
        <f t="shared" si="4"/>
        <v>9.621909840038779</v>
      </c>
      <c r="P42" s="51">
        <f t="shared" si="4"/>
        <v>8.200455580865604</v>
      </c>
      <c r="Q42" s="51">
        <f t="shared" si="4"/>
        <v>16.259931895573214</v>
      </c>
      <c r="R42" s="51">
        <f t="shared" si="4"/>
        <v>14.47419480015522</v>
      </c>
      <c r="S42" s="51">
        <f t="shared" si="4"/>
        <v>12.17513462889253</v>
      </c>
      <c r="T42" s="51">
        <f t="shared" si="4"/>
        <v>13.596692696371154</v>
      </c>
      <c r="U42" s="51">
        <f t="shared" si="4"/>
        <v>10.751104565537556</v>
      </c>
      <c r="V42" s="51">
        <f t="shared" si="4"/>
        <v>10.486891385767791</v>
      </c>
      <c r="W42" s="51">
        <f t="shared" si="4"/>
        <v>14.142291082320465</v>
      </c>
    </row>
    <row r="43" spans="2:23" s="28" customFormat="1" ht="12.75">
      <c r="B43" s="49" t="s">
        <v>76</v>
      </c>
      <c r="C43" s="45"/>
      <c r="D43" s="45"/>
      <c r="E43" s="45"/>
      <c r="F43" s="50" t="s">
        <v>77</v>
      </c>
      <c r="G43" s="51">
        <f aca="true" t="shared" si="5" ref="G43:V44">SUM(G22-G31)/G22*100</f>
        <v>10.505684045472364</v>
      </c>
      <c r="H43" s="51">
        <f t="shared" si="5"/>
        <v>15.425297487880124</v>
      </c>
      <c r="I43" s="51">
        <f t="shared" si="5"/>
        <v>19.1182953710507</v>
      </c>
      <c r="J43" s="51">
        <f t="shared" si="5"/>
        <v>13.757062146892654</v>
      </c>
      <c r="K43" s="51">
        <f t="shared" si="5"/>
        <v>17.335473515248793</v>
      </c>
      <c r="L43" s="51">
        <f t="shared" si="5"/>
        <v>18.178887993553587</v>
      </c>
      <c r="M43" s="51">
        <f t="shared" si="5"/>
        <v>18.24452901998097</v>
      </c>
      <c r="N43" s="51">
        <f t="shared" si="5"/>
        <v>13.203214695752008</v>
      </c>
      <c r="O43" s="51">
        <f t="shared" si="5"/>
        <v>10.415671285236503</v>
      </c>
      <c r="P43" s="51">
        <f t="shared" si="5"/>
        <v>9.63855421686747</v>
      </c>
      <c r="Q43" s="51">
        <f t="shared" si="5"/>
        <v>17.162966973470493</v>
      </c>
      <c r="R43" s="51">
        <f t="shared" si="5"/>
        <v>15.458579881656807</v>
      </c>
      <c r="S43" s="51">
        <f t="shared" si="5"/>
        <v>13.374944271065537</v>
      </c>
      <c r="T43" s="51">
        <f t="shared" si="5"/>
        <v>15.030946065428823</v>
      </c>
      <c r="U43" s="51">
        <f t="shared" si="5"/>
        <v>12.263610315186247</v>
      </c>
      <c r="V43" s="51">
        <f t="shared" si="5"/>
        <v>11.176040905770636</v>
      </c>
      <c r="W43" s="51">
        <f>SUM(W22-W31)/W22*100</f>
        <v>15.072227349803601</v>
      </c>
    </row>
    <row r="44" spans="2:23" s="28" customFormat="1" ht="12.75">
      <c r="B44" s="49" t="s">
        <v>78</v>
      </c>
      <c r="C44" s="45"/>
      <c r="D44" s="45"/>
      <c r="E44" s="45"/>
      <c r="F44" s="50" t="s">
        <v>79</v>
      </c>
      <c r="G44" s="51">
        <f t="shared" si="5"/>
        <v>9.04508541024923</v>
      </c>
      <c r="H44" s="51">
        <f t="shared" si="5"/>
        <v>13.81453154875717</v>
      </c>
      <c r="I44" s="51">
        <f t="shared" si="5"/>
        <v>17.834803528468324</v>
      </c>
      <c r="J44" s="51">
        <f t="shared" si="5"/>
        <v>11.148752694795196</v>
      </c>
      <c r="K44" s="51">
        <f t="shared" si="5"/>
        <v>14.76510067114094</v>
      </c>
      <c r="L44" s="51">
        <f t="shared" si="5"/>
        <v>16.260593220338983</v>
      </c>
      <c r="M44" s="51">
        <f t="shared" si="5"/>
        <v>16.29227351271291</v>
      </c>
      <c r="N44" s="51">
        <f t="shared" si="5"/>
        <v>10.957178841309824</v>
      </c>
      <c r="O44" s="51">
        <f t="shared" si="5"/>
        <v>8.804722085587802</v>
      </c>
      <c r="P44" s="51">
        <f t="shared" si="5"/>
        <v>6.738131699846861</v>
      </c>
      <c r="Q44" s="51">
        <f t="shared" si="5"/>
        <v>15.265354800238521</v>
      </c>
      <c r="R44" s="51">
        <f t="shared" si="5"/>
        <v>13.387755102040815</v>
      </c>
      <c r="S44" s="51">
        <f t="shared" si="5"/>
        <v>10.848126232741617</v>
      </c>
      <c r="T44" s="51">
        <f t="shared" si="5"/>
        <v>12.045889101338432</v>
      </c>
      <c r="U44" s="51">
        <f t="shared" si="5"/>
        <v>9.151515151515152</v>
      </c>
      <c r="V44" s="51">
        <f t="shared" si="5"/>
        <v>9.76172175249808</v>
      </c>
      <c r="W44" s="51">
        <f>SUM(W23-W32)/W23*100</f>
        <v>13.140677378337765</v>
      </c>
    </row>
    <row r="45" spans="2:23" s="28" customFormat="1" ht="12.75">
      <c r="B45" s="49" t="s">
        <v>80</v>
      </c>
      <c r="C45" s="45"/>
      <c r="D45" s="45"/>
      <c r="E45" s="45"/>
      <c r="F45" s="50" t="s">
        <v>81</v>
      </c>
      <c r="G45" s="51">
        <f aca="true" t="shared" si="6" ref="G45:W45">SUM(G33/G24)*100</f>
        <v>58.325349683847485</v>
      </c>
      <c r="H45" s="51">
        <f t="shared" si="6"/>
        <v>58.95953757225434</v>
      </c>
      <c r="I45" s="51">
        <f t="shared" si="6"/>
        <v>60.6329816768462</v>
      </c>
      <c r="J45" s="51">
        <f t="shared" si="6"/>
        <v>55.2850736707239</v>
      </c>
      <c r="K45" s="51">
        <f t="shared" si="6"/>
        <v>58.50515463917526</v>
      </c>
      <c r="L45" s="51">
        <f t="shared" si="6"/>
        <v>55.627578078962884</v>
      </c>
      <c r="M45" s="51">
        <f t="shared" si="6"/>
        <v>44.158747903856906</v>
      </c>
      <c r="N45" s="51">
        <f t="shared" si="6"/>
        <v>63.63636363636363</v>
      </c>
      <c r="O45" s="51">
        <f t="shared" si="6"/>
        <v>53.37142857142857</v>
      </c>
      <c r="P45" s="51">
        <f t="shared" si="6"/>
        <v>43.838862559241704</v>
      </c>
      <c r="Q45" s="51">
        <f t="shared" si="6"/>
        <v>67.45362563237775</v>
      </c>
      <c r="R45" s="51">
        <f t="shared" si="6"/>
        <v>59.67246673490276</v>
      </c>
      <c r="S45" s="51">
        <f t="shared" si="6"/>
        <v>45.429740791268756</v>
      </c>
      <c r="T45" s="51">
        <f t="shared" si="6"/>
        <v>58.584070796460175</v>
      </c>
      <c r="U45" s="51">
        <f t="shared" si="6"/>
        <v>58.71345029239766</v>
      </c>
      <c r="V45" s="51">
        <f t="shared" si="6"/>
        <v>49.417637271214645</v>
      </c>
      <c r="W45" s="51">
        <f t="shared" si="6"/>
        <v>56.15953031683368</v>
      </c>
    </row>
    <row r="46" spans="2:23" s="28" customFormat="1" ht="12.75">
      <c r="B46" s="49" t="s">
        <v>82</v>
      </c>
      <c r="C46" s="45"/>
      <c r="D46" s="45"/>
      <c r="E46" s="45"/>
      <c r="F46" s="50" t="s">
        <v>83</v>
      </c>
      <c r="G46" s="51">
        <f aca="true" t="shared" si="7" ref="G46:V47">SUM(G34/G25)*100</f>
        <v>55.4049356969065</v>
      </c>
      <c r="H46" s="51">
        <f t="shared" si="7"/>
        <v>61.65413533834586</v>
      </c>
      <c r="I46" s="51">
        <f t="shared" si="7"/>
        <v>61.477045908183634</v>
      </c>
      <c r="J46" s="51">
        <f t="shared" si="7"/>
        <v>54.618937644341806</v>
      </c>
      <c r="K46" s="51">
        <f t="shared" si="7"/>
        <v>56.19469026548673</v>
      </c>
      <c r="L46" s="51">
        <f t="shared" si="7"/>
        <v>54.994629430719655</v>
      </c>
      <c r="M46" s="51">
        <f t="shared" si="7"/>
        <v>44.83111566018424</v>
      </c>
      <c r="N46" s="51">
        <f t="shared" si="7"/>
        <v>63.23529411764706</v>
      </c>
      <c r="O46" s="51">
        <f t="shared" si="7"/>
        <v>45.168067226890756</v>
      </c>
      <c r="P46" s="51">
        <f t="shared" si="7"/>
        <v>44.09448818897638</v>
      </c>
      <c r="Q46" s="51">
        <f t="shared" si="7"/>
        <v>63.63636363636363</v>
      </c>
      <c r="R46" s="51">
        <f t="shared" si="7"/>
        <v>59.06821963394343</v>
      </c>
      <c r="S46" s="51">
        <f t="shared" si="7"/>
        <v>47.737556561085974</v>
      </c>
      <c r="T46" s="51">
        <f t="shared" si="7"/>
        <v>54.36893203883495</v>
      </c>
      <c r="U46" s="51">
        <f t="shared" si="7"/>
        <v>55.60640732265446</v>
      </c>
      <c r="V46" s="51">
        <f t="shared" si="7"/>
        <v>47.239263803680984</v>
      </c>
      <c r="W46" s="51">
        <f>SUM(W34/W25)*100</f>
        <v>54.715091935190244</v>
      </c>
    </row>
    <row r="47" spans="2:23" s="28" customFormat="1" ht="12.75">
      <c r="B47" s="49" t="s">
        <v>84</v>
      </c>
      <c r="C47" s="45"/>
      <c r="D47" s="45"/>
      <c r="E47" s="45"/>
      <c r="F47" s="50" t="s">
        <v>85</v>
      </c>
      <c r="G47" s="51">
        <f t="shared" si="7"/>
        <v>61.91289496157131</v>
      </c>
      <c r="H47" s="51">
        <f t="shared" si="7"/>
        <v>55.2901023890785</v>
      </c>
      <c r="I47" s="51">
        <f t="shared" si="7"/>
        <v>59.57446808510638</v>
      </c>
      <c r="J47" s="51">
        <f t="shared" si="7"/>
        <v>56.11510791366906</v>
      </c>
      <c r="K47" s="51">
        <f t="shared" si="7"/>
        <v>61.72839506172839</v>
      </c>
      <c r="L47" s="51">
        <f t="shared" si="7"/>
        <v>56.39686684073107</v>
      </c>
      <c r="M47" s="51">
        <f t="shared" si="7"/>
        <v>43.34975369458128</v>
      </c>
      <c r="N47" s="51">
        <f t="shared" si="7"/>
        <v>64.12556053811659</v>
      </c>
      <c r="O47" s="51">
        <f t="shared" si="7"/>
        <v>63.1578947368421</v>
      </c>
      <c r="P47" s="51">
        <f t="shared" si="7"/>
        <v>43.452380952380956</v>
      </c>
      <c r="Q47" s="51">
        <f t="shared" si="7"/>
        <v>71.8978102189781</v>
      </c>
      <c r="R47" s="51">
        <f t="shared" si="7"/>
        <v>60.63829787234043</v>
      </c>
      <c r="S47" s="51">
        <f t="shared" si="7"/>
        <v>41.92439862542955</v>
      </c>
      <c r="T47" s="51">
        <f t="shared" si="7"/>
        <v>63.671875</v>
      </c>
      <c r="U47" s="51">
        <f t="shared" si="7"/>
        <v>61.961722488038276</v>
      </c>
      <c r="V47" s="51">
        <f t="shared" si="7"/>
        <v>52</v>
      </c>
      <c r="W47" s="51">
        <f>SUM(W35/W26)*100</f>
        <v>57.96853625170999</v>
      </c>
    </row>
    <row r="48" spans="2:23" s="28" customFormat="1" ht="12.75">
      <c r="B48" s="49" t="s">
        <v>86</v>
      </c>
      <c r="C48" s="45"/>
      <c r="D48" s="45"/>
      <c r="E48" s="45"/>
      <c r="F48" s="50" t="s">
        <v>87</v>
      </c>
      <c r="G48" s="51">
        <f aca="true" t="shared" si="8" ref="G48:W48">SUM((G24-G33)/G24)*100</f>
        <v>41.674650316152515</v>
      </c>
      <c r="H48" s="51">
        <f t="shared" si="8"/>
        <v>41.040462427745666</v>
      </c>
      <c r="I48" s="51">
        <f t="shared" si="8"/>
        <v>39.3670183231538</v>
      </c>
      <c r="J48" s="51">
        <f t="shared" si="8"/>
        <v>44.7149263292761</v>
      </c>
      <c r="K48" s="51">
        <f t="shared" si="8"/>
        <v>41.49484536082475</v>
      </c>
      <c r="L48" s="51">
        <f t="shared" si="8"/>
        <v>44.37242192103712</v>
      </c>
      <c r="M48" s="51">
        <f t="shared" si="8"/>
        <v>55.8412520961431</v>
      </c>
      <c r="N48" s="51">
        <f t="shared" si="8"/>
        <v>36.36363636363637</v>
      </c>
      <c r="O48" s="51">
        <f t="shared" si="8"/>
        <v>46.62857142857143</v>
      </c>
      <c r="P48" s="51">
        <f t="shared" si="8"/>
        <v>56.16113744075829</v>
      </c>
      <c r="Q48" s="51">
        <f t="shared" si="8"/>
        <v>32.54637436762226</v>
      </c>
      <c r="R48" s="51">
        <f t="shared" si="8"/>
        <v>40.32753326509724</v>
      </c>
      <c r="S48" s="51">
        <f t="shared" si="8"/>
        <v>54.570259208731244</v>
      </c>
      <c r="T48" s="51">
        <f t="shared" si="8"/>
        <v>41.415929203539825</v>
      </c>
      <c r="U48" s="51">
        <f t="shared" si="8"/>
        <v>41.28654970760234</v>
      </c>
      <c r="V48" s="51">
        <f t="shared" si="8"/>
        <v>50.582362728785355</v>
      </c>
      <c r="W48" s="51">
        <f t="shared" si="8"/>
        <v>43.84046968316631</v>
      </c>
    </row>
    <row r="49" spans="2:23" s="28" customFormat="1" ht="12.75">
      <c r="B49" s="49" t="s">
        <v>88</v>
      </c>
      <c r="C49" s="45"/>
      <c r="D49" s="45"/>
      <c r="E49" s="45"/>
      <c r="F49" s="50" t="s">
        <v>125</v>
      </c>
      <c r="G49" s="51">
        <f aca="true" t="shared" si="9" ref="G49:V50">SUM((G25-G34)/G25)*100</f>
        <v>44.5950643030935</v>
      </c>
      <c r="H49" s="51">
        <f t="shared" si="9"/>
        <v>38.34586466165413</v>
      </c>
      <c r="I49" s="51">
        <f t="shared" si="9"/>
        <v>38.522954091816366</v>
      </c>
      <c r="J49" s="51">
        <f t="shared" si="9"/>
        <v>45.381062355658194</v>
      </c>
      <c r="K49" s="51">
        <f t="shared" si="9"/>
        <v>43.80530973451327</v>
      </c>
      <c r="L49" s="51">
        <f t="shared" si="9"/>
        <v>45.005370569280345</v>
      </c>
      <c r="M49" s="51">
        <f t="shared" si="9"/>
        <v>55.16888433981576</v>
      </c>
      <c r="N49" s="51">
        <f t="shared" si="9"/>
        <v>36.76470588235294</v>
      </c>
      <c r="O49" s="51">
        <f t="shared" si="9"/>
        <v>54.83193277310925</v>
      </c>
      <c r="P49" s="51">
        <f t="shared" si="9"/>
        <v>55.90551181102362</v>
      </c>
      <c r="Q49" s="51">
        <f t="shared" si="9"/>
        <v>36.36363636363637</v>
      </c>
      <c r="R49" s="51">
        <f t="shared" si="9"/>
        <v>40.93178036605657</v>
      </c>
      <c r="S49" s="51">
        <f t="shared" si="9"/>
        <v>52.26244343891403</v>
      </c>
      <c r="T49" s="51">
        <f t="shared" si="9"/>
        <v>45.63106796116505</v>
      </c>
      <c r="U49" s="51">
        <f t="shared" si="9"/>
        <v>44.39359267734554</v>
      </c>
      <c r="V49" s="51">
        <f t="shared" si="9"/>
        <v>52.760736196319016</v>
      </c>
      <c r="W49" s="51">
        <f>SUM((W25-W34)/W25)*100</f>
        <v>45.284908064809756</v>
      </c>
    </row>
    <row r="50" spans="2:23" s="28" customFormat="1" ht="12.75">
      <c r="B50" s="49" t="s">
        <v>89</v>
      </c>
      <c r="C50" s="45"/>
      <c r="D50" s="45"/>
      <c r="E50" s="45"/>
      <c r="F50" s="50" t="s">
        <v>126</v>
      </c>
      <c r="G50" s="51">
        <f t="shared" si="9"/>
        <v>38.08710503842869</v>
      </c>
      <c r="H50" s="51">
        <f t="shared" si="9"/>
        <v>44.7098976109215</v>
      </c>
      <c r="I50" s="51">
        <f t="shared" si="9"/>
        <v>40.42553191489361</v>
      </c>
      <c r="J50" s="51">
        <f t="shared" si="9"/>
        <v>43.884892086330936</v>
      </c>
      <c r="K50" s="51">
        <f t="shared" si="9"/>
        <v>38.2716049382716</v>
      </c>
      <c r="L50" s="51">
        <f t="shared" si="9"/>
        <v>43.60313315926893</v>
      </c>
      <c r="M50" s="51">
        <f t="shared" si="9"/>
        <v>56.65024630541872</v>
      </c>
      <c r="N50" s="51">
        <f t="shared" si="9"/>
        <v>35.874439461883405</v>
      </c>
      <c r="O50" s="51">
        <f t="shared" si="9"/>
        <v>36.84210526315789</v>
      </c>
      <c r="P50" s="51">
        <f t="shared" si="9"/>
        <v>56.547619047619044</v>
      </c>
      <c r="Q50" s="51">
        <f t="shared" si="9"/>
        <v>28.102189781021895</v>
      </c>
      <c r="R50" s="51">
        <f t="shared" si="9"/>
        <v>39.361702127659576</v>
      </c>
      <c r="S50" s="51">
        <f t="shared" si="9"/>
        <v>58.075601374570454</v>
      </c>
      <c r="T50" s="51">
        <f t="shared" si="9"/>
        <v>36.328125</v>
      </c>
      <c r="U50" s="51">
        <f t="shared" si="9"/>
        <v>38.038277511961724</v>
      </c>
      <c r="V50" s="51">
        <f t="shared" si="9"/>
        <v>48</v>
      </c>
      <c r="W50" s="51">
        <f>SUM((W26-W35)/W26)*100</f>
        <v>42.031463748290015</v>
      </c>
    </row>
    <row r="51" spans="2:23" s="28" customFormat="1" ht="12.75">
      <c r="B51" s="49" t="s">
        <v>90</v>
      </c>
      <c r="C51" s="45"/>
      <c r="D51" s="45"/>
      <c r="E51" s="45"/>
      <c r="F51" s="50" t="s">
        <v>91</v>
      </c>
      <c r="G51" s="51">
        <f>SUM(G36/G27)*100</f>
        <v>70.26982560052649</v>
      </c>
      <c r="H51" s="51">
        <f>SUM(H36/H27)*100</f>
        <v>45.65217391304348</v>
      </c>
      <c r="I51" s="51">
        <f>SUM(I36/I27)*100</f>
        <v>54.67196819085487</v>
      </c>
      <c r="J51" s="51">
        <f>SUM(J36/J27)*100</f>
        <v>62.19512195121951</v>
      </c>
      <c r="K51" s="51">
        <v>0</v>
      </c>
      <c r="L51" s="51">
        <f aca="true" t="shared" si="10" ref="L51:W51">SUM(L36/L27)*100</f>
        <v>71.36363636363636</v>
      </c>
      <c r="M51" s="51">
        <f t="shared" si="10"/>
        <v>59.61538461538461</v>
      </c>
      <c r="N51" s="51">
        <f t="shared" si="10"/>
        <v>100</v>
      </c>
      <c r="O51" s="51">
        <f t="shared" si="10"/>
        <v>61.19402985074627</v>
      </c>
      <c r="P51" s="51">
        <f t="shared" si="10"/>
        <v>68.83116883116884</v>
      </c>
      <c r="Q51" s="51">
        <f t="shared" si="10"/>
        <v>70</v>
      </c>
      <c r="R51" s="51">
        <f t="shared" si="10"/>
        <v>82.35294117647058</v>
      </c>
      <c r="S51" s="51">
        <f t="shared" si="10"/>
        <v>71.42857142857143</v>
      </c>
      <c r="T51" s="51">
        <f t="shared" si="10"/>
        <v>80</v>
      </c>
      <c r="U51" s="51">
        <f t="shared" si="10"/>
        <v>55.670103092783506</v>
      </c>
      <c r="V51" s="51">
        <f t="shared" si="10"/>
        <v>49.67741935483871</v>
      </c>
      <c r="W51" s="51">
        <f t="shared" si="10"/>
        <v>68.13341885824246</v>
      </c>
    </row>
    <row r="52" spans="2:23" s="28" customFormat="1" ht="12.75">
      <c r="B52" s="49" t="s">
        <v>92</v>
      </c>
      <c r="C52" s="45"/>
      <c r="D52" s="45"/>
      <c r="E52" s="45"/>
      <c r="F52" s="50" t="s">
        <v>93</v>
      </c>
      <c r="G52" s="51">
        <f aca="true" t="shared" si="11" ref="G52:V53">SUM(G37/G28)*100</f>
        <v>67.19908727895037</v>
      </c>
      <c r="H52" s="51">
        <f t="shared" si="11"/>
        <v>43.67816091954023</v>
      </c>
      <c r="I52" s="51">
        <f t="shared" si="11"/>
        <v>55.172413793103445</v>
      </c>
      <c r="J52" s="51">
        <f t="shared" si="11"/>
        <v>59.55056179775281</v>
      </c>
      <c r="K52" s="51">
        <v>0</v>
      </c>
      <c r="L52" s="51">
        <f t="shared" si="11"/>
        <v>72.53521126760563</v>
      </c>
      <c r="M52" s="51">
        <f t="shared" si="11"/>
        <v>65.51724137931035</v>
      </c>
      <c r="N52" s="51">
        <f t="shared" si="11"/>
        <v>100</v>
      </c>
      <c r="O52" s="51">
        <f t="shared" si="11"/>
        <v>60</v>
      </c>
      <c r="P52" s="51">
        <f t="shared" si="11"/>
        <v>61.76470588235294</v>
      </c>
      <c r="Q52" s="51">
        <f t="shared" si="11"/>
        <v>66.66666666666666</v>
      </c>
      <c r="R52" s="51">
        <f t="shared" si="11"/>
        <v>82.92682926829268</v>
      </c>
      <c r="S52" s="51">
        <f t="shared" si="11"/>
        <v>65.21739130434783</v>
      </c>
      <c r="T52" s="51">
        <f t="shared" si="11"/>
        <v>85.71428571428571</v>
      </c>
      <c r="U52" s="51">
        <f t="shared" si="11"/>
        <v>54.347826086956516</v>
      </c>
      <c r="V52" s="51">
        <f t="shared" si="11"/>
        <v>46.61016949152542</v>
      </c>
      <c r="W52" s="51">
        <f>SUM(W37/W28)*100</f>
        <v>65.53419758605274</v>
      </c>
    </row>
    <row r="53" spans="2:23" s="28" customFormat="1" ht="12.75">
      <c r="B53" s="49" t="s">
        <v>94</v>
      </c>
      <c r="C53" s="45"/>
      <c r="D53" s="45"/>
      <c r="E53" s="45"/>
      <c r="F53" s="50" t="s">
        <v>95</v>
      </c>
      <c r="G53" s="51">
        <f t="shared" si="11"/>
        <v>74.4556765163297</v>
      </c>
      <c r="H53" s="51">
        <f t="shared" si="11"/>
        <v>49.01960784313725</v>
      </c>
      <c r="I53" s="51">
        <f t="shared" si="11"/>
        <v>54.24354243542435</v>
      </c>
      <c r="J53" s="51">
        <f t="shared" si="11"/>
        <v>65.33333333333333</v>
      </c>
      <c r="K53" s="51">
        <v>0</v>
      </c>
      <c r="L53" s="51">
        <f t="shared" si="11"/>
        <v>69.23076923076923</v>
      </c>
      <c r="M53" s="51">
        <f t="shared" si="11"/>
        <v>52.17391304347826</v>
      </c>
      <c r="N53" s="51">
        <f t="shared" si="11"/>
        <v>100</v>
      </c>
      <c r="O53" s="51">
        <f t="shared" si="11"/>
        <v>66.66666666666666</v>
      </c>
      <c r="P53" s="51">
        <f t="shared" si="11"/>
        <v>74.4186046511628</v>
      </c>
      <c r="Q53" s="51">
        <f t="shared" si="11"/>
        <v>75</v>
      </c>
      <c r="R53" s="51">
        <f t="shared" si="11"/>
        <v>81.48148148148148</v>
      </c>
      <c r="S53" s="51">
        <f t="shared" si="11"/>
        <v>100</v>
      </c>
      <c r="T53" s="51">
        <f t="shared" si="11"/>
        <v>76.92307692307693</v>
      </c>
      <c r="U53" s="51">
        <f t="shared" si="11"/>
        <v>56.86274509803921</v>
      </c>
      <c r="V53" s="51">
        <f t="shared" si="11"/>
        <v>59.45945945945946</v>
      </c>
      <c r="W53" s="51">
        <f>SUM(W38/W29)*100</f>
        <v>71.63504968383018</v>
      </c>
    </row>
    <row r="54" spans="2:23" s="33" customFormat="1" ht="12.75">
      <c r="B54" s="49" t="s">
        <v>96</v>
      </c>
      <c r="C54" s="45"/>
      <c r="D54" s="45"/>
      <c r="E54" s="45"/>
      <c r="F54" s="50" t="s">
        <v>97</v>
      </c>
      <c r="G54" s="51">
        <f>SUM((G27-G36)/G27)*100</f>
        <v>29.730174399473512</v>
      </c>
      <c r="H54" s="51">
        <f>SUM((H27-H36)/H27)*100</f>
        <v>54.347826086956516</v>
      </c>
      <c r="I54" s="51">
        <f>SUM((I27-I36)/I27)*100</f>
        <v>45.32803180914513</v>
      </c>
      <c r="J54" s="51">
        <f>SUM((J27-J36)/J27)*100</f>
        <v>37.80487804878049</v>
      </c>
      <c r="K54" s="51">
        <v>0</v>
      </c>
      <c r="L54" s="51">
        <f aca="true" t="shared" si="12" ref="L54:W54">SUM((L27-L36)/L27)*100</f>
        <v>28.636363636363637</v>
      </c>
      <c r="M54" s="51">
        <f t="shared" si="12"/>
        <v>40.38461538461539</v>
      </c>
      <c r="N54" s="51">
        <f t="shared" si="12"/>
        <v>0</v>
      </c>
      <c r="O54" s="51">
        <f t="shared" si="12"/>
        <v>38.80597014925373</v>
      </c>
      <c r="P54" s="51">
        <f t="shared" si="12"/>
        <v>31.16883116883117</v>
      </c>
      <c r="Q54" s="51">
        <f t="shared" si="12"/>
        <v>30</v>
      </c>
      <c r="R54" s="51">
        <f t="shared" si="12"/>
        <v>17.647058823529413</v>
      </c>
      <c r="S54" s="51">
        <f t="shared" si="12"/>
        <v>28.57142857142857</v>
      </c>
      <c r="T54" s="51">
        <f t="shared" si="12"/>
        <v>20</v>
      </c>
      <c r="U54" s="51">
        <f t="shared" si="12"/>
        <v>44.329896907216494</v>
      </c>
      <c r="V54" s="51">
        <f t="shared" si="12"/>
        <v>50.32258064516129</v>
      </c>
      <c r="W54" s="51">
        <f t="shared" si="12"/>
        <v>31.86658114175754</v>
      </c>
    </row>
    <row r="55" spans="2:23" s="33" customFormat="1" ht="12.75">
      <c r="B55" s="49" t="s">
        <v>98</v>
      </c>
      <c r="C55" s="45"/>
      <c r="D55" s="45"/>
      <c r="E55" s="45"/>
      <c r="F55" s="50" t="s">
        <v>99</v>
      </c>
      <c r="G55" s="51">
        <f aca="true" t="shared" si="13" ref="G55:V56">SUM((G28-G37)/G28)*100</f>
        <v>32.80091272104963</v>
      </c>
      <c r="H55" s="51">
        <f t="shared" si="13"/>
        <v>56.32183908045977</v>
      </c>
      <c r="I55" s="51">
        <f t="shared" si="13"/>
        <v>44.827586206896555</v>
      </c>
      <c r="J55" s="51">
        <f t="shared" si="13"/>
        <v>40.44943820224719</v>
      </c>
      <c r="K55" s="51">
        <v>0</v>
      </c>
      <c r="L55" s="51">
        <f t="shared" si="13"/>
        <v>27.464788732394368</v>
      </c>
      <c r="M55" s="51">
        <f t="shared" si="13"/>
        <v>34.48275862068966</v>
      </c>
      <c r="N55" s="51">
        <f t="shared" si="13"/>
        <v>0</v>
      </c>
      <c r="O55" s="51">
        <f t="shared" si="13"/>
        <v>40</v>
      </c>
      <c r="P55" s="51">
        <f t="shared" si="13"/>
        <v>38.23529411764706</v>
      </c>
      <c r="Q55" s="51">
        <f t="shared" si="13"/>
        <v>33.33333333333333</v>
      </c>
      <c r="R55" s="51">
        <f t="shared" si="13"/>
        <v>17.073170731707318</v>
      </c>
      <c r="S55" s="51">
        <f t="shared" si="13"/>
        <v>34.78260869565217</v>
      </c>
      <c r="T55" s="51">
        <f t="shared" si="13"/>
        <v>14.285714285714285</v>
      </c>
      <c r="U55" s="51">
        <f t="shared" si="13"/>
        <v>45.65217391304348</v>
      </c>
      <c r="V55" s="51">
        <f t="shared" si="13"/>
        <v>53.38983050847458</v>
      </c>
      <c r="W55" s="51">
        <f>SUM((W28-W37)/W28)*100</f>
        <v>34.46580241394725</v>
      </c>
    </row>
    <row r="56" spans="2:23" s="33" customFormat="1" ht="12.75">
      <c r="B56" s="49" t="s">
        <v>100</v>
      </c>
      <c r="C56" s="52"/>
      <c r="D56" s="52"/>
      <c r="E56" s="52"/>
      <c r="F56" s="50" t="s">
        <v>101</v>
      </c>
      <c r="G56" s="51">
        <f t="shared" si="13"/>
        <v>25.544323483670293</v>
      </c>
      <c r="H56" s="51">
        <f t="shared" si="13"/>
        <v>50.98039215686274</v>
      </c>
      <c r="I56" s="51">
        <f t="shared" si="13"/>
        <v>45.75645756457565</v>
      </c>
      <c r="J56" s="51">
        <f t="shared" si="13"/>
        <v>34.66666666666667</v>
      </c>
      <c r="K56" s="51">
        <v>0</v>
      </c>
      <c r="L56" s="51">
        <f t="shared" si="13"/>
        <v>30.76923076923077</v>
      </c>
      <c r="M56" s="51">
        <f t="shared" si="13"/>
        <v>47.82608695652174</v>
      </c>
      <c r="N56" s="51">
        <f t="shared" si="13"/>
        <v>0</v>
      </c>
      <c r="O56" s="51">
        <f t="shared" si="13"/>
        <v>33.33333333333333</v>
      </c>
      <c r="P56" s="51">
        <f t="shared" si="13"/>
        <v>25.581395348837212</v>
      </c>
      <c r="Q56" s="51">
        <f t="shared" si="13"/>
        <v>25</v>
      </c>
      <c r="R56" s="51">
        <f t="shared" si="13"/>
        <v>18.51851851851852</v>
      </c>
      <c r="S56" s="51">
        <f t="shared" si="13"/>
        <v>0</v>
      </c>
      <c r="T56" s="51">
        <f t="shared" si="13"/>
        <v>23.076923076923077</v>
      </c>
      <c r="U56" s="51">
        <f t="shared" si="13"/>
        <v>43.13725490196079</v>
      </c>
      <c r="V56" s="51">
        <f t="shared" si="13"/>
        <v>40.54054054054054</v>
      </c>
      <c r="W56" s="51">
        <f>SUM((W29-W38)/W29)*100</f>
        <v>28.36495031616983</v>
      </c>
    </row>
    <row r="57" ht="12.75">
      <c r="B57" s="34" t="s">
        <v>102</v>
      </c>
    </row>
    <row r="58" ht="12.75">
      <c r="B58" s="34" t="s">
        <v>103</v>
      </c>
    </row>
    <row r="63" spans="7:23" ht="12.75"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7:23" ht="12.75"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7:23" ht="12.75"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7:23" ht="12.75"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7:23" ht="12.75"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7:23" ht="12.75"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7:23" ht="12.75"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7:23" ht="12.75"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7:23" ht="12.75"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7:23" ht="12.75"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</sheetData>
  <mergeCells count="8">
    <mergeCell ref="D12:K12"/>
    <mergeCell ref="D13:K13"/>
    <mergeCell ref="B19:E19"/>
    <mergeCell ref="B18:E18"/>
    <mergeCell ref="D8:K8"/>
    <mergeCell ref="D9:K9"/>
    <mergeCell ref="D10:K10"/>
    <mergeCell ref="D11:K11"/>
  </mergeCells>
  <printOptions/>
  <pageMargins left="0.75" right="0.75" top="1" bottom="1" header="0" footer="0"/>
  <pageSetup fitToHeight="1" fitToWidth="1"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2007-07-30T18:44:30Z</cp:lastPrinted>
  <dcterms:created xsi:type="dcterms:W3CDTF">2006-08-04T15:03:32Z</dcterms:created>
  <dcterms:modified xsi:type="dcterms:W3CDTF">2007-07-30T18:44:37Z</dcterms:modified>
  <cp:category/>
  <cp:version/>
  <cp:contentType/>
  <cp:contentStatus/>
</cp:coreProperties>
</file>