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09-04" sheetId="1" r:id="rId1"/>
  </sheets>
  <definedNames>
    <definedName name="_xlnm.Print_Area" localSheetId="0">'Tabla 09-04'!$B$1:$W$30</definedName>
  </definedNames>
  <calcPr fullCalcOnLoad="1"/>
</workbook>
</file>

<file path=xl/sharedStrings.xml><?xml version="1.0" encoding="utf-8"?>
<sst xmlns="http://schemas.openxmlformats.org/spreadsheetml/2006/main" count="54" uniqueCount="54">
  <si>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</si>
  <si>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</si>
  <si>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</si>
  <si>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</si>
  <si>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</si>
  <si>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</si>
  <si>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</si>
  <si>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</si>
  <si>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Municipios del Departamento de Chimaltenango</t>
  </si>
  <si>
    <t>Fecha de Publicación</t>
  </si>
  <si>
    <t>Unidad de Medida</t>
  </si>
  <si>
    <t xml:space="preserve">Número de personas 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</si>
  <si>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</si>
  <si>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</si>
  <si>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</si>
  <si>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</si>
  <si>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</si>
  <si>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</si>
  <si>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</si>
  <si>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</si>
  <si>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</si>
  <si>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</si>
  <si>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</si>
  <si>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</si>
  <si>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</si>
  <si>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</si>
  <si>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</si>
  <si>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</si>
  <si>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</si>
  <si>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CENSO LUGARES POBLADOS 2002 - INE-</t>
  </si>
  <si>
    <t>Código Departamento y Municipio</t>
  </si>
  <si>
    <t>Código de campo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</si>
  <si>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</si>
  <si>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</si>
  <si>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</si>
  <si>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</si>
  <si>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>Total de población de más de 7 años</t>
  </si>
  <si>
    <t>Población Analfabeta</t>
  </si>
  <si>
    <t>Población Alfabeta</t>
  </si>
  <si>
    <t>Población Alfabeta Hombres</t>
  </si>
  <si>
    <t>Población Alfabeta Mujeres</t>
  </si>
  <si>
    <t>Tasa de Analfabetismo</t>
  </si>
  <si>
    <t>Departamento de Chimaltenango</t>
  </si>
  <si>
    <t>T_POB_MAS 7</t>
  </si>
  <si>
    <t>T_POB_ANA</t>
  </si>
  <si>
    <t>T_POB_ALF</t>
  </si>
  <si>
    <t>T_POB_ALH</t>
  </si>
  <si>
    <t>T_POB_ALM</t>
  </si>
  <si>
    <t>T_ANALF</t>
  </si>
  <si>
    <t>T_ALFA_M</t>
  </si>
  <si>
    <t>T_ALFA_H</t>
  </si>
  <si>
    <r>
      <t>¨</t>
    </r>
    <r>
      <rPr>
        <b/>
        <sz val="9"/>
        <rFont val="Arial"/>
        <family val="2"/>
      </rPr>
      <t>09 - 04</t>
    </r>
  </si>
  <si>
    <t>Tasa de Alfabetismo de Hombres</t>
  </si>
  <si>
    <t>Tasa de Alfabetismo de Mujer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</si>
</sst>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.0"/>
    <numFmt numFmtId="165" formatCode="0.00;[Red]0.0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horizontal="left"/>
    </xf>
    <xf numFmtId="2" fontId="2" fillId="2" borderId="11" xfId="21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" fontId="7" fillId="3" borderId="14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11</xdr:col>
      <xdr:colOff>419100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4192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4"/>
  <sheetViews>
    <sheetView showGridLines="0" tabSelected="1" zoomScale="85" zoomScaleNormal="85" workbookViewId="0" topLeftCell="A1">
      <selection activeCell="H24" sqref="H24"/>
    </sheetView>
  </sheetViews>
  <sheetFormatPr defaultColWidth="11.421875" defaultRowHeight="12.75"/>
  <cols>
    <col min="1" max="1" width="2.8515625" style="0" customWidth="1"/>
    <col min="5" max="5" width="18.57421875" style="0" customWidth="1"/>
    <col min="6" max="6" width="15.00390625" style="0" bestFit="1" customWidth="1"/>
    <col min="7" max="7" width="13.140625" style="0" bestFit="1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8.28125" style="0" bestFit="1" customWidth="1"/>
    <col min="22" max="22" width="7.00390625" style="0" bestFit="1" customWidth="1"/>
    <col min="23" max="23" width="14.7109375" style="0" bestFit="1" customWidth="1"/>
  </cols>
  <sheetData>
    <row r="1" spans="2:22" ht="12.75">
      <c r="B1" s="8" t="s">
        <v>0</v>
      </c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8" t="s">
        <v>1</v>
      </c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8" t="s">
        <v>2</v>
      </c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8" t="s">
        <v>3</v>
      </c>
      <c r="C4" s="9"/>
      <c r="D4" s="9"/>
      <c r="E4" s="9"/>
      <c r="F4" s="9"/>
      <c r="G4" s="9"/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46" t="s">
        <v>4</v>
      </c>
      <c r="C6" s="47"/>
      <c r="D6" s="2"/>
      <c r="E6" s="48" t="s">
        <v>51</v>
      </c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3" t="s">
        <v>5</v>
      </c>
      <c r="C8" s="14"/>
      <c r="D8" s="15" t="s">
        <v>32</v>
      </c>
      <c r="E8" s="16"/>
      <c r="F8" s="16"/>
      <c r="G8" s="16"/>
      <c r="H8" s="17"/>
      <c r="I8" s="4"/>
      <c r="J8" s="4"/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8" t="s">
        <v>6</v>
      </c>
      <c r="C9" s="5"/>
      <c r="D9" s="28" t="s">
        <v>33</v>
      </c>
      <c r="E9" s="19"/>
      <c r="F9" s="19"/>
      <c r="G9" s="19"/>
      <c r="H9" s="20"/>
      <c r="I9" s="5"/>
      <c r="J9" s="5"/>
      <c r="K9" s="5"/>
      <c r="L9" s="5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>
      <c r="B10" s="18"/>
      <c r="C10" s="5"/>
      <c r="D10" s="28" t="s">
        <v>34</v>
      </c>
      <c r="E10" s="19"/>
      <c r="F10" s="19"/>
      <c r="G10" s="19"/>
      <c r="H10" s="20"/>
      <c r="I10" s="5"/>
      <c r="J10" s="5"/>
      <c r="K10" s="5"/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ht="12.75">
      <c r="B11" s="18"/>
      <c r="C11" s="5"/>
      <c r="D11" s="28" t="s">
        <v>35</v>
      </c>
      <c r="E11" s="19"/>
      <c r="F11" s="19"/>
      <c r="G11" s="19"/>
      <c r="H11" s="20"/>
      <c r="I11" s="5"/>
      <c r="J11" s="5"/>
      <c r="K11" s="5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2.75">
      <c r="B12" s="21" t="s">
        <v>7</v>
      </c>
      <c r="C12" s="4"/>
      <c r="D12" s="22" t="s">
        <v>8</v>
      </c>
      <c r="E12" s="22"/>
      <c r="F12" s="22"/>
      <c r="G12" s="22"/>
      <c r="H12" s="23"/>
      <c r="I12" s="4"/>
      <c r="J12" s="4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1" t="s">
        <v>9</v>
      </c>
      <c r="C13" s="4"/>
      <c r="D13" s="36">
        <v>2002</v>
      </c>
      <c r="E13" s="36"/>
      <c r="F13" s="36"/>
      <c r="G13" s="22"/>
      <c r="H13" s="23"/>
      <c r="I13" s="4"/>
      <c r="J13" s="4"/>
      <c r="K13" s="4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21" t="s">
        <v>10</v>
      </c>
      <c r="C14" s="4"/>
      <c r="D14" s="22" t="s">
        <v>11</v>
      </c>
      <c r="E14" s="22"/>
      <c r="F14" s="22"/>
      <c r="G14" s="22"/>
      <c r="H14" s="23"/>
      <c r="I14" s="4"/>
      <c r="J14" s="4"/>
      <c r="K14" s="4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12.75">
      <c r="B15" s="24" t="s">
        <v>12</v>
      </c>
      <c r="C15" s="25"/>
      <c r="D15" s="26" t="s">
        <v>29</v>
      </c>
      <c r="E15" s="26"/>
      <c r="F15" s="26"/>
      <c r="G15" s="26"/>
      <c r="H15" s="27"/>
      <c r="I15" s="4"/>
      <c r="J15" s="4"/>
      <c r="K15" s="4"/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1"/>
      <c r="P16" s="1"/>
      <c r="Q16" s="10"/>
      <c r="R16" s="10"/>
      <c r="S16" s="10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1"/>
      <c r="P17" s="1"/>
      <c r="Q17" s="10"/>
      <c r="R17" s="1"/>
      <c r="S17" s="1"/>
      <c r="T17" s="1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>
      <c r="B19" s="29"/>
      <c r="C19" s="29"/>
      <c r="D19" s="29"/>
      <c r="E19" s="29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2:23" ht="27.75" customHeight="1">
      <c r="B20" s="37"/>
      <c r="C20" s="37"/>
      <c r="D20" s="37"/>
      <c r="E20" s="37"/>
      <c r="F20" s="32"/>
      <c r="G20" s="52" t="s">
        <v>13</v>
      </c>
      <c r="H20" s="52" t="s">
        <v>14</v>
      </c>
      <c r="I20" s="52" t="s">
        <v>15</v>
      </c>
      <c r="J20" s="52" t="s">
        <v>16</v>
      </c>
      <c r="K20" s="52" t="s">
        <v>17</v>
      </c>
      <c r="L20" s="52" t="s">
        <v>18</v>
      </c>
      <c r="M20" s="52" t="s">
        <v>19</v>
      </c>
      <c r="N20" s="52" t="s">
        <v>20</v>
      </c>
      <c r="O20" s="52" t="s">
        <v>21</v>
      </c>
      <c r="P20" s="52" t="s">
        <v>22</v>
      </c>
      <c r="Q20" s="52" t="s">
        <v>23</v>
      </c>
      <c r="R20" s="52" t="s">
        <v>24</v>
      </c>
      <c r="S20" s="52" t="s">
        <v>25</v>
      </c>
      <c r="T20" s="52" t="s">
        <v>26</v>
      </c>
      <c r="U20" s="52" t="s">
        <v>27</v>
      </c>
      <c r="V20" s="52" t="s">
        <v>28</v>
      </c>
      <c r="W20" s="52" t="s">
        <v>42</v>
      </c>
    </row>
    <row r="21" spans="2:23" ht="12.75">
      <c r="B21" s="49" t="s">
        <v>30</v>
      </c>
      <c r="C21" s="49"/>
      <c r="D21" s="49"/>
      <c r="E21" s="49"/>
      <c r="F21" s="50" t="s">
        <v>31</v>
      </c>
      <c r="G21" s="51">
        <v>401</v>
      </c>
      <c r="H21" s="51">
        <v>402</v>
      </c>
      <c r="I21" s="51">
        <v>403</v>
      </c>
      <c r="J21" s="51">
        <v>404</v>
      </c>
      <c r="K21" s="51">
        <v>405</v>
      </c>
      <c r="L21" s="51">
        <v>406</v>
      </c>
      <c r="M21" s="51">
        <v>407</v>
      </c>
      <c r="N21" s="51">
        <v>408</v>
      </c>
      <c r="O21" s="51">
        <v>409</v>
      </c>
      <c r="P21" s="51">
        <v>410</v>
      </c>
      <c r="Q21" s="51">
        <v>411</v>
      </c>
      <c r="R21" s="51">
        <v>412</v>
      </c>
      <c r="S21" s="51">
        <v>413</v>
      </c>
      <c r="T21" s="51">
        <v>414</v>
      </c>
      <c r="U21" s="51">
        <v>415</v>
      </c>
      <c r="V21" s="51">
        <v>416</v>
      </c>
      <c r="W21" s="51">
        <v>4</v>
      </c>
    </row>
    <row r="22" spans="2:22" ht="12.75">
      <c r="B22" s="7"/>
      <c r="C22" s="7"/>
      <c r="D22" s="7"/>
      <c r="E22" s="7"/>
      <c r="F22" s="7"/>
      <c r="G22" s="11"/>
      <c r="H22" s="11"/>
      <c r="I22" s="11"/>
      <c r="J22" s="11"/>
      <c r="K22" s="11"/>
      <c r="L22" s="11"/>
      <c r="M22" s="11"/>
      <c r="N22" s="12"/>
      <c r="O22" s="11"/>
      <c r="P22" s="11"/>
      <c r="Q22" s="11"/>
      <c r="R22" s="11"/>
      <c r="S22" s="11"/>
      <c r="T22" s="11"/>
      <c r="U22" s="11"/>
      <c r="V22" s="11"/>
    </row>
    <row r="23" spans="2:23" ht="12.75">
      <c r="B23" s="38" t="s">
        <v>36</v>
      </c>
      <c r="C23" s="39"/>
      <c r="D23" s="39"/>
      <c r="E23" s="39"/>
      <c r="F23" s="40" t="s">
        <v>43</v>
      </c>
      <c r="G23" s="41">
        <v>59016</v>
      </c>
      <c r="H23" s="41">
        <v>15415</v>
      </c>
      <c r="I23" s="41">
        <v>44619</v>
      </c>
      <c r="J23" s="41">
        <v>27843</v>
      </c>
      <c r="K23" s="41">
        <v>8974</v>
      </c>
      <c r="L23" s="41">
        <v>45498</v>
      </c>
      <c r="M23" s="41">
        <v>33475</v>
      </c>
      <c r="N23" s="41">
        <v>7644</v>
      </c>
      <c r="O23" s="41">
        <v>18784</v>
      </c>
      <c r="P23" s="41">
        <v>5188</v>
      </c>
      <c r="Q23" s="41">
        <v>14143</v>
      </c>
      <c r="R23" s="41">
        <v>17879</v>
      </c>
      <c r="S23" s="41">
        <v>16718</v>
      </c>
      <c r="T23" s="41">
        <v>7438</v>
      </c>
      <c r="U23" s="41">
        <v>14106</v>
      </c>
      <c r="V23" s="41">
        <v>10967</v>
      </c>
      <c r="W23" s="41">
        <f>SUM(G23:V23)</f>
        <v>347707</v>
      </c>
    </row>
    <row r="24" spans="2:23" ht="12.75">
      <c r="B24" s="38" t="s">
        <v>37</v>
      </c>
      <c r="C24" s="39"/>
      <c r="D24" s="39"/>
      <c r="E24" s="39"/>
      <c r="F24" s="40" t="s">
        <v>44</v>
      </c>
      <c r="G24" s="41">
        <f>SUM(G23-G25)</f>
        <v>11062</v>
      </c>
      <c r="H24" s="41">
        <f aca="true" t="shared" si="0" ref="H24:V24">SUM(H23-H25)</f>
        <v>4349</v>
      </c>
      <c r="I24" s="41">
        <f t="shared" si="0"/>
        <v>13798</v>
      </c>
      <c r="J24" s="41">
        <f t="shared" si="0"/>
        <v>5805</v>
      </c>
      <c r="K24" s="41">
        <f t="shared" si="0"/>
        <v>2781</v>
      </c>
      <c r="L24" s="41">
        <f t="shared" si="0"/>
        <v>12560</v>
      </c>
      <c r="M24" s="41">
        <f t="shared" si="0"/>
        <v>8758</v>
      </c>
      <c r="N24" s="41">
        <f t="shared" si="0"/>
        <v>3139</v>
      </c>
      <c r="O24" s="41">
        <f t="shared" si="0"/>
        <v>5320</v>
      </c>
      <c r="P24" s="41">
        <f t="shared" si="0"/>
        <v>794</v>
      </c>
      <c r="Q24" s="41">
        <f t="shared" si="0"/>
        <v>4783</v>
      </c>
      <c r="R24" s="41">
        <f t="shared" si="0"/>
        <v>5890</v>
      </c>
      <c r="S24" s="41">
        <f t="shared" si="0"/>
        <v>5245</v>
      </c>
      <c r="T24" s="41">
        <f t="shared" si="0"/>
        <v>1720</v>
      </c>
      <c r="U24" s="41">
        <f t="shared" si="0"/>
        <v>2847</v>
      </c>
      <c r="V24" s="41">
        <f t="shared" si="0"/>
        <v>1585</v>
      </c>
      <c r="W24" s="41">
        <f>SUM(G24:V24)</f>
        <v>90436</v>
      </c>
    </row>
    <row r="25" spans="2:23" ht="12.75">
      <c r="B25" s="38" t="s">
        <v>38</v>
      </c>
      <c r="C25" s="39"/>
      <c r="D25" s="39"/>
      <c r="E25" s="39"/>
      <c r="F25" s="40" t="s">
        <v>45</v>
      </c>
      <c r="G25" s="41">
        <v>47954</v>
      </c>
      <c r="H25" s="41">
        <v>11066</v>
      </c>
      <c r="I25" s="41">
        <v>30821</v>
      </c>
      <c r="J25" s="41">
        <v>22038</v>
      </c>
      <c r="K25" s="41">
        <v>6193</v>
      </c>
      <c r="L25" s="41">
        <v>32938</v>
      </c>
      <c r="M25" s="41">
        <v>24717</v>
      </c>
      <c r="N25" s="41">
        <v>4505</v>
      </c>
      <c r="O25" s="41">
        <v>13464</v>
      </c>
      <c r="P25" s="41">
        <v>4394</v>
      </c>
      <c r="Q25" s="41">
        <v>9360</v>
      </c>
      <c r="R25" s="41">
        <v>11989</v>
      </c>
      <c r="S25" s="41">
        <v>11473</v>
      </c>
      <c r="T25" s="41">
        <v>5718</v>
      </c>
      <c r="U25" s="41">
        <v>11259</v>
      </c>
      <c r="V25" s="41">
        <v>9382</v>
      </c>
      <c r="W25" s="41">
        <f>SUM(G25:V25)</f>
        <v>257271</v>
      </c>
    </row>
    <row r="26" spans="2:23" ht="12.75">
      <c r="B26" s="38" t="s">
        <v>39</v>
      </c>
      <c r="C26" s="39"/>
      <c r="D26" s="39"/>
      <c r="E26" s="39"/>
      <c r="F26" s="40" t="s">
        <v>46</v>
      </c>
      <c r="G26" s="41">
        <v>25078</v>
      </c>
      <c r="H26" s="41">
        <v>5802</v>
      </c>
      <c r="I26" s="41">
        <v>16018</v>
      </c>
      <c r="J26" s="41">
        <v>11496</v>
      </c>
      <c r="K26" s="41">
        <v>3351</v>
      </c>
      <c r="L26" s="41">
        <v>17334</v>
      </c>
      <c r="M26" s="41">
        <v>12826</v>
      </c>
      <c r="N26" s="41">
        <v>2587</v>
      </c>
      <c r="O26" s="41">
        <v>7120</v>
      </c>
      <c r="P26" s="41">
        <v>2266</v>
      </c>
      <c r="Q26" s="41">
        <v>5012</v>
      </c>
      <c r="R26" s="41">
        <v>6756</v>
      </c>
      <c r="S26" s="41">
        <v>5966</v>
      </c>
      <c r="T26" s="41">
        <v>3010</v>
      </c>
      <c r="U26" s="41">
        <v>5744</v>
      </c>
      <c r="V26" s="41">
        <v>4736</v>
      </c>
      <c r="W26" s="41">
        <f>SUM(G26:V26)</f>
        <v>135102</v>
      </c>
    </row>
    <row r="27" spans="2:23" s="33" customFormat="1" ht="12.75">
      <c r="B27" s="38" t="s">
        <v>40</v>
      </c>
      <c r="C27" s="39"/>
      <c r="D27" s="39"/>
      <c r="E27" s="39"/>
      <c r="F27" s="42" t="s">
        <v>47</v>
      </c>
      <c r="G27" s="41">
        <v>22876</v>
      </c>
      <c r="H27" s="41">
        <v>5264</v>
      </c>
      <c r="I27" s="41">
        <v>14803</v>
      </c>
      <c r="J27" s="41">
        <v>10542</v>
      </c>
      <c r="K27" s="41">
        <v>2842</v>
      </c>
      <c r="L27" s="41">
        <v>15604</v>
      </c>
      <c r="M27" s="41">
        <v>11891</v>
      </c>
      <c r="N27" s="41">
        <v>1918</v>
      </c>
      <c r="O27" s="41">
        <v>6344</v>
      </c>
      <c r="P27" s="41">
        <v>2128</v>
      </c>
      <c r="Q27" s="41">
        <v>4348</v>
      </c>
      <c r="R27" s="41">
        <v>5233</v>
      </c>
      <c r="S27" s="41">
        <v>5507</v>
      </c>
      <c r="T27" s="41">
        <v>2708</v>
      </c>
      <c r="U27" s="41">
        <v>5515</v>
      </c>
      <c r="V27" s="41">
        <v>4646</v>
      </c>
      <c r="W27" s="41">
        <f>SUM(G27:V27)</f>
        <v>122169</v>
      </c>
    </row>
    <row r="28" spans="2:23" s="33" customFormat="1" ht="12.75">
      <c r="B28" s="38" t="s">
        <v>41</v>
      </c>
      <c r="C28" s="39"/>
      <c r="D28" s="39"/>
      <c r="E28" s="39"/>
      <c r="F28" s="40" t="s">
        <v>48</v>
      </c>
      <c r="G28" s="43">
        <f>(G24/G23)*100</f>
        <v>18.744069404907144</v>
      </c>
      <c r="H28" s="43">
        <f aca="true" t="shared" si="1" ref="H28:U28">(H24/H23)*100</f>
        <v>28.212779759974048</v>
      </c>
      <c r="I28" s="43">
        <f>(I24/I23)*100</f>
        <v>30.92404581008091</v>
      </c>
      <c r="J28" s="43">
        <f t="shared" si="1"/>
        <v>20.84904643896132</v>
      </c>
      <c r="K28" s="43">
        <f t="shared" si="1"/>
        <v>30.989525295297526</v>
      </c>
      <c r="L28" s="43">
        <f t="shared" si="1"/>
        <v>27.605609037759905</v>
      </c>
      <c r="M28" s="43">
        <f t="shared" si="1"/>
        <v>26.16280806572069</v>
      </c>
      <c r="N28" s="43">
        <f t="shared" si="1"/>
        <v>41.064887493458926</v>
      </c>
      <c r="O28" s="43">
        <f>(O24/O23)*100</f>
        <v>28.321976149914825</v>
      </c>
      <c r="P28" s="43">
        <f t="shared" si="1"/>
        <v>15.304548959136469</v>
      </c>
      <c r="Q28" s="43">
        <f t="shared" si="1"/>
        <v>33.818850314643285</v>
      </c>
      <c r="R28" s="43">
        <f t="shared" si="1"/>
        <v>32.94367693942614</v>
      </c>
      <c r="S28" s="43">
        <f t="shared" si="1"/>
        <v>31.37337002033736</v>
      </c>
      <c r="T28" s="43">
        <f t="shared" si="1"/>
        <v>23.12449583221296</v>
      </c>
      <c r="U28" s="43">
        <f t="shared" si="1"/>
        <v>20.182900893236923</v>
      </c>
      <c r="V28" s="43">
        <f>(V24/V23)*100</f>
        <v>14.452448253852465</v>
      </c>
      <c r="W28" s="44">
        <f>AVERAGE(G28:V28)</f>
        <v>26.504689916807557</v>
      </c>
    </row>
    <row r="29" spans="2:23" s="33" customFormat="1" ht="12.75">
      <c r="B29" s="38" t="s">
        <v>52</v>
      </c>
      <c r="C29" s="39"/>
      <c r="D29" s="39"/>
      <c r="E29" s="39"/>
      <c r="F29" s="40" t="s">
        <v>50</v>
      </c>
      <c r="G29" s="45">
        <f>SUM(G26/G25)*100</f>
        <v>52.29595028569045</v>
      </c>
      <c r="H29" s="45">
        <f aca="true" t="shared" si="2" ref="H29:W29">SUM(H26/H25)*100</f>
        <v>52.43086932947768</v>
      </c>
      <c r="I29" s="45">
        <f t="shared" si="2"/>
        <v>51.97105869374777</v>
      </c>
      <c r="J29" s="45">
        <f t="shared" si="2"/>
        <v>52.164443234413284</v>
      </c>
      <c r="K29" s="45">
        <f t="shared" si="2"/>
        <v>54.109478443403844</v>
      </c>
      <c r="L29" s="45">
        <f t="shared" si="2"/>
        <v>52.626146092658935</v>
      </c>
      <c r="M29" s="45">
        <f t="shared" si="2"/>
        <v>51.891410769915446</v>
      </c>
      <c r="N29" s="45">
        <f t="shared" si="2"/>
        <v>57.42508324084351</v>
      </c>
      <c r="O29" s="45">
        <f t="shared" si="2"/>
        <v>52.88175876411171</v>
      </c>
      <c r="P29" s="45">
        <f t="shared" si="2"/>
        <v>51.5703231679563</v>
      </c>
      <c r="Q29" s="45">
        <f t="shared" si="2"/>
        <v>53.547008547008545</v>
      </c>
      <c r="R29" s="45">
        <f t="shared" si="2"/>
        <v>56.35165568437734</v>
      </c>
      <c r="S29" s="45">
        <f t="shared" si="2"/>
        <v>52.00034864464394</v>
      </c>
      <c r="T29" s="45">
        <f t="shared" si="2"/>
        <v>52.640783490731025</v>
      </c>
      <c r="U29" s="45">
        <f t="shared" si="2"/>
        <v>51.01696420641265</v>
      </c>
      <c r="V29" s="45">
        <f t="shared" si="2"/>
        <v>50.47964186740567</v>
      </c>
      <c r="W29" s="45">
        <f t="shared" si="2"/>
        <v>52.51349744044218</v>
      </c>
    </row>
    <row r="30" spans="2:23" s="33" customFormat="1" ht="12.75">
      <c r="B30" s="38" t="s">
        <v>53</v>
      </c>
      <c r="C30" s="39"/>
      <c r="D30" s="39"/>
      <c r="E30" s="39"/>
      <c r="F30" s="40" t="s">
        <v>49</v>
      </c>
      <c r="G30" s="45">
        <f>SUM(G27/G25)*100</f>
        <v>47.70404971430955</v>
      </c>
      <c r="H30" s="45">
        <f aca="true" t="shared" si="3" ref="H30:W30">SUM(H27/H25)*100</f>
        <v>47.56913067052232</v>
      </c>
      <c r="I30" s="45">
        <f t="shared" si="3"/>
        <v>48.02894130625223</v>
      </c>
      <c r="J30" s="45">
        <f t="shared" si="3"/>
        <v>47.83555676558671</v>
      </c>
      <c r="K30" s="45">
        <f t="shared" si="3"/>
        <v>45.890521556596156</v>
      </c>
      <c r="L30" s="45">
        <f t="shared" si="3"/>
        <v>47.373853907341065</v>
      </c>
      <c r="M30" s="45">
        <f t="shared" si="3"/>
        <v>48.10858923008456</v>
      </c>
      <c r="N30" s="45">
        <f t="shared" si="3"/>
        <v>42.574916759156494</v>
      </c>
      <c r="O30" s="45">
        <f t="shared" si="3"/>
        <v>47.1182412358883</v>
      </c>
      <c r="P30" s="45">
        <f t="shared" si="3"/>
        <v>48.4296768320437</v>
      </c>
      <c r="Q30" s="45">
        <f t="shared" si="3"/>
        <v>46.452991452991455</v>
      </c>
      <c r="R30" s="45">
        <f t="shared" si="3"/>
        <v>43.64834431562266</v>
      </c>
      <c r="S30" s="45">
        <f t="shared" si="3"/>
        <v>47.99965135535606</v>
      </c>
      <c r="T30" s="45">
        <f t="shared" si="3"/>
        <v>47.359216509268975</v>
      </c>
      <c r="U30" s="45">
        <f t="shared" si="3"/>
        <v>48.983035793587355</v>
      </c>
      <c r="V30" s="45">
        <f t="shared" si="3"/>
        <v>49.520358132594325</v>
      </c>
      <c r="W30" s="45">
        <f t="shared" si="3"/>
        <v>47.48650255955782</v>
      </c>
    </row>
    <row r="32" spans="7:16" ht="12.75">
      <c r="G32" s="35"/>
      <c r="O32" s="34">
        <f>9116-7120</f>
        <v>1996</v>
      </c>
      <c r="P32" s="34">
        <f>9668-6344</f>
        <v>3324</v>
      </c>
    </row>
    <row r="33" ht="12.75">
      <c r="V33" s="34">
        <f>5310-4736</f>
        <v>574</v>
      </c>
    </row>
    <row r="34" ht="12.75">
      <c r="V34" s="34">
        <f>5657-4646</f>
        <v>1011</v>
      </c>
    </row>
  </sheetData>
  <mergeCells count="12">
    <mergeCell ref="B30:E30"/>
    <mergeCell ref="B6:C6"/>
    <mergeCell ref="B23:E23"/>
    <mergeCell ref="B24:E24"/>
    <mergeCell ref="B27:E27"/>
    <mergeCell ref="D13:F13"/>
    <mergeCell ref="B20:E20"/>
    <mergeCell ref="B21:E21"/>
    <mergeCell ref="B25:E25"/>
    <mergeCell ref="B26:E26"/>
    <mergeCell ref="B28:E28"/>
    <mergeCell ref="B29:E29"/>
  </mergeCells>
  <printOptions/>
  <pageMargins left="0.75" right="0.75" top="1" bottom="1" header="0" footer="0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2007-07-30T18:40:08Z</cp:lastPrinted>
  <dcterms:created xsi:type="dcterms:W3CDTF">2006-08-04T19:44:58Z</dcterms:created>
  <dcterms:modified xsi:type="dcterms:W3CDTF">2007-07-30T18:40:20Z</dcterms:modified>
  <cp:category/>
  <cp:version/>
  <cp:contentType/>
  <cp:contentStatus/>
</cp:coreProperties>
</file>