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360" activeTab="0"/>
  </bookViews>
  <sheets>
    <sheet name="10-03" sheetId="1" r:id="rId1"/>
  </sheets>
  <definedNames>
    <definedName name="_xlnm.Print_Area" localSheetId="0">'10-03'!$A$1:$V$86</definedName>
    <definedName name="_xlnm.Print_Titles" localSheetId="0">'10-03'!$17:$18</definedName>
  </definedNames>
  <calcPr fullCalcOnLoad="1"/>
</workbook>
</file>

<file path=xl/sharedStrings.xml><?xml version="1.0" encoding="utf-8"?>
<sst xmlns="http://schemas.openxmlformats.org/spreadsheetml/2006/main" count="185" uniqueCount="185">
  <si>
    <t>Secretaría General de Planificación y Programación de la Presidencia -SEGEPLAN-</t>
  </si>
  <si>
    <t>Dirección de Políticas Regionales y Departamentales</t>
  </si>
  <si>
    <t>Sistema Nacional de Planificación Estratégica Territorial -SINPET-</t>
  </si>
  <si>
    <t>Sistema de Usuarios de Información Territorial -SINIT-</t>
  </si>
  <si>
    <t>Tabla Número</t>
  </si>
  <si>
    <t>Cobertura Geográfica</t>
  </si>
  <si>
    <t>Unidad de Medida</t>
  </si>
  <si>
    <t>Variable</t>
  </si>
  <si>
    <t>Ref. Codigo Campo</t>
  </si>
  <si>
    <t>Código Departamento y Municipio</t>
  </si>
  <si>
    <t xml:space="preserve">Número de personas </t>
  </si>
  <si>
    <t>10a Población de 3 a 14 años</t>
  </si>
  <si>
    <t>POB3A14</t>
  </si>
  <si>
    <t xml:space="preserve">10b Población de 5 a 6 años </t>
  </si>
  <si>
    <t>POB5A6</t>
  </si>
  <si>
    <t>10c Población de 3 a 14 años Hombre</t>
  </si>
  <si>
    <t>POB3A14H</t>
  </si>
  <si>
    <t>10d Población de 3 a 14 años Mujer</t>
  </si>
  <si>
    <t>POB3A14M</t>
  </si>
  <si>
    <t>10f Población de 3 a 14 años inscritos inicial preprimaria</t>
  </si>
  <si>
    <t>10g Población de 5 a 6 años inscritos inicial preprimaria</t>
  </si>
  <si>
    <t>10i Población de 3 a 14 años inscritos preprimaria Mujer</t>
  </si>
  <si>
    <t>10j Población de 3 a 14 años inscritos inicial preprimaria Urbano</t>
  </si>
  <si>
    <t>10l Tasa de Escolarización preprimaria</t>
  </si>
  <si>
    <t>P_PP</t>
  </si>
  <si>
    <t>10m Tasa de Escolarización preprimaria Hombre</t>
  </si>
  <si>
    <t>P_PP_H</t>
  </si>
  <si>
    <t>10o Tasa de Escolarización preprimaria Mujer</t>
  </si>
  <si>
    <t>P_PP_M</t>
  </si>
  <si>
    <t>10r Tasa de Neta de Cobertura Preprimaria</t>
  </si>
  <si>
    <t>COB_PP</t>
  </si>
  <si>
    <t>10s Población de 6 a 15 años</t>
  </si>
  <si>
    <t>POB6A15</t>
  </si>
  <si>
    <t>10t Población de 7 a 12 años</t>
  </si>
  <si>
    <t>POB7A12</t>
  </si>
  <si>
    <t>10u Población de 6 a 15 años Hombre</t>
  </si>
  <si>
    <t>10v Población de 6 a 15 años Mujer</t>
  </si>
  <si>
    <t>10y Población de 6 a 15 años inscritos inicial en Primaria</t>
  </si>
  <si>
    <t>10z Población de 7 a 12 años inscritos inicial en Primaria</t>
  </si>
  <si>
    <t>10aa Población 6 a 15 años inscritos inicial en Primaria Hombre</t>
  </si>
  <si>
    <t>10ab Población 6 a 15 años inscritos inicial en Primaria Mujer</t>
  </si>
  <si>
    <t>10ac Población 6 a 15 años inscritos inicial en Primaria Urbano</t>
  </si>
  <si>
    <t>10ad Población 6 a 15 años inscritos inicial en Primaria Rural</t>
  </si>
  <si>
    <t>10ae Tasa Escolarización de Primaria</t>
  </si>
  <si>
    <t>P_PR</t>
  </si>
  <si>
    <t>10af Tasa Escolarización de Primaria Hombre</t>
  </si>
  <si>
    <t>P_PR_H</t>
  </si>
  <si>
    <t>10ag Tasa Escolarización de Primaria Mujer</t>
  </si>
  <si>
    <t>P_PR_M</t>
  </si>
  <si>
    <t>COB_PR</t>
  </si>
  <si>
    <t>10ak Población de 12 a 21 años</t>
  </si>
  <si>
    <t>POB12A21</t>
  </si>
  <si>
    <t>10al Población de 13 a 15 años</t>
  </si>
  <si>
    <t>POB13A15</t>
  </si>
  <si>
    <t>10am Población de 12 a 21 años Hombre</t>
  </si>
  <si>
    <t>10an Población de 12 a 21 años Mujer</t>
  </si>
  <si>
    <t>10aq Población de 12 a 21 años inscrita inicial en Básicos</t>
  </si>
  <si>
    <t>10ar Población de 13 a 15 años inscrita inicial en Básicos</t>
  </si>
  <si>
    <t>10as Población de 12 a 21 años inscritos inicial Básicos Hombre</t>
  </si>
  <si>
    <t>10at Población de 12 a 21 años inscritos inicial Básicos Mujer</t>
  </si>
  <si>
    <t>10au Población de 12 a 21 años inscritos inicial Básicos Urbano</t>
  </si>
  <si>
    <t>10av Población de 12 a 21 años inscritos inicial Básicos Rural</t>
  </si>
  <si>
    <t>10aw Tasa de Escolarización nivel Básicos</t>
  </si>
  <si>
    <t>P_BA</t>
  </si>
  <si>
    <t>10ax Tasa de Escolarización Básicos Hombre</t>
  </si>
  <si>
    <t>P_BA_H</t>
  </si>
  <si>
    <t>10ay Tasa de Escolarización Básicos Mujer</t>
  </si>
  <si>
    <t>P_BA_M</t>
  </si>
  <si>
    <t>10bb Tasa de Neta de Cobertura Básicos</t>
  </si>
  <si>
    <t>COB_BA</t>
  </si>
  <si>
    <t>10bc Población de 15 a 21 años</t>
  </si>
  <si>
    <t>POB15A21</t>
  </si>
  <si>
    <t>10bd Población de 16 a 18 años</t>
  </si>
  <si>
    <t>POB16A18</t>
  </si>
  <si>
    <t>10be Población de 15 a 21 años Hombre</t>
  </si>
  <si>
    <t>10bf Población de 15 a 21 años Mujer</t>
  </si>
  <si>
    <t>10bi Población de 15 a 21 años inscrita inicial en Diversificado</t>
  </si>
  <si>
    <t>10bj Población de 16 a 18 años inscrita inicial en Diversificado</t>
  </si>
  <si>
    <t>10bk Población de 15 a 21 años inscrita inicial en Diversificado Hombre</t>
  </si>
  <si>
    <t>10bl Población de 15 a 21 años inscrita inicial en Diversificado Mujer</t>
  </si>
  <si>
    <t>10bm Población de 15 a 21 años inscrita inicial en Diversificado Urbano</t>
  </si>
  <si>
    <t>10bn Población de 15 a 21 años inscrita inicial en Diversificado Rural</t>
  </si>
  <si>
    <t>10bn Tasa de Escolarización Diversificado</t>
  </si>
  <si>
    <t>P_DV</t>
  </si>
  <si>
    <t>10bo Tasa de Escolarización Diversificado Hombre</t>
  </si>
  <si>
    <t>P_DV_H</t>
  </si>
  <si>
    <t>10bp Tasa de Escolarización Diversificado Mujer</t>
  </si>
  <si>
    <t>P_DV_M</t>
  </si>
  <si>
    <t>10bs Tasa de Neta de Cobertura Diversificado</t>
  </si>
  <si>
    <t>COB_DV</t>
  </si>
  <si>
    <t>10bt Total de Población Escolarizada hasta Diversificado</t>
  </si>
  <si>
    <t>T_POB_ESC</t>
  </si>
  <si>
    <t>10ca Población inscrita inicial Indígena en Preprimaria</t>
  </si>
  <si>
    <t>T_IND_PP</t>
  </si>
  <si>
    <t>10cb Población inscrita inicialIndígena en Primaria</t>
  </si>
  <si>
    <t>T_IND_PR</t>
  </si>
  <si>
    <t>10cc Población inscrita inicial Indígena en Básicos</t>
  </si>
  <si>
    <t>T_IND_BA</t>
  </si>
  <si>
    <t>10cd Población inscrita inicial Indígena en Diversificado</t>
  </si>
  <si>
    <t>T_IND_DV</t>
  </si>
  <si>
    <t>10ce Porcentaje de población escolarizada indígena en todos los grados</t>
  </si>
  <si>
    <t>P_ESC_IND</t>
  </si>
  <si>
    <t xml:space="preserve"> * Tasa de escolarización: población inscrita de X rango de edad en X nivel/ total de población total de X rango de edad</t>
  </si>
  <si>
    <t>Tasa neta de cobertura preprimaria: (población inscrita de 5 a 6 años / población total de 5 a 6 años) *100</t>
  </si>
  <si>
    <t>Tasa neta de cobertura primaria: ( población inscrita de 7 a 12 / población total de 7 a 12 años ) *100</t>
  </si>
  <si>
    <t>Tasa neta de cobertura basico: ( población inscrita de 13 a 15 años / población total de 13 a 15) *100</t>
  </si>
  <si>
    <t>Tasa neta de cobertura diversificado:  (población inscrita de 16 a 18 años / población total de 16 a 18 años) *100</t>
  </si>
  <si>
    <t>Población de 3 a 21 años por rangos de edad y nivel de escolaridad</t>
  </si>
  <si>
    <t>Inidcador</t>
  </si>
  <si>
    <t>Tasa de Escolaridad por Nivel</t>
  </si>
  <si>
    <t>Tasa de Cobertura Neta por Nivel</t>
  </si>
  <si>
    <t>Año de Datos</t>
  </si>
  <si>
    <t>Fuente de datos población</t>
  </si>
  <si>
    <t>Proyecciones del Instituto Nacional de Estadística para 2005</t>
  </si>
  <si>
    <t>Fuente de datos de educación</t>
  </si>
  <si>
    <t>Anuario Estadístico 2005, Ministerio de Educación</t>
  </si>
  <si>
    <t>T3A14PP</t>
  </si>
  <si>
    <t>T5A6PP</t>
  </si>
  <si>
    <t>T3A14PPH</t>
  </si>
  <si>
    <t>T3A14PPM</t>
  </si>
  <si>
    <t>T3A14PPUR</t>
  </si>
  <si>
    <t>T3A14PPRU</t>
  </si>
  <si>
    <t>POB6A15H</t>
  </si>
  <si>
    <t>POB6A15M</t>
  </si>
  <si>
    <t>T6A15PR</t>
  </si>
  <si>
    <t>T7A12PR</t>
  </si>
  <si>
    <t>T6A15PRH</t>
  </si>
  <si>
    <t>T6A15PRM</t>
  </si>
  <si>
    <t>T6A15PRUR</t>
  </si>
  <si>
    <t>T6A15PRRU</t>
  </si>
  <si>
    <t>POB12A21H</t>
  </si>
  <si>
    <t>POB12A21M</t>
  </si>
  <si>
    <t>T12A21BA</t>
  </si>
  <si>
    <t>T13A15BA</t>
  </si>
  <si>
    <t>T12A21BAH</t>
  </si>
  <si>
    <t>T12A21BAM</t>
  </si>
  <si>
    <t>T12A21BAUR</t>
  </si>
  <si>
    <t>T12A21BARU</t>
  </si>
  <si>
    <t>POB15A21H</t>
  </si>
  <si>
    <t>POB15A21M</t>
  </si>
  <si>
    <t>T15A21DV</t>
  </si>
  <si>
    <t>T16A18DV</t>
  </si>
  <si>
    <t>T15A21DVH</t>
  </si>
  <si>
    <t>T15A21DVM</t>
  </si>
  <si>
    <t>T15A21DVUR</t>
  </si>
  <si>
    <t>T15A21DVRU</t>
  </si>
  <si>
    <t>10h Población de 3 a 14 años inscritos inicial preprimaria Hombre</t>
  </si>
  <si>
    <t>10k Población de 3 a 14 años inscritos inicial preprimaria Rural</t>
  </si>
  <si>
    <t>10aj Tasa neta de Cobertura Primaria</t>
  </si>
  <si>
    <t>10 - 03</t>
  </si>
  <si>
    <t>Municipios del Departamento de Sacatepéquez</t>
  </si>
  <si>
    <t>Antigua Guatemala</t>
  </si>
  <si>
    <t>Jocotenango</t>
  </si>
  <si>
    <t>Pastores</t>
  </si>
  <si>
    <t>Sumpango</t>
  </si>
  <si>
    <t>Sto. Domingo Xenacoj</t>
  </si>
  <si>
    <t>Santiago Sacatepéquez</t>
  </si>
  <si>
    <t>San Bartolomé Milpas Altas</t>
  </si>
  <si>
    <t>San Lucas Sacatepéquez</t>
  </si>
  <si>
    <t>Santa Lucia Milpas Altas</t>
  </si>
  <si>
    <t>Magdalena Milpas Altas</t>
  </si>
  <si>
    <t>Santa María de Jesús</t>
  </si>
  <si>
    <t>Ciudad Vieja</t>
  </si>
  <si>
    <t>San Miguel Dueñas</t>
  </si>
  <si>
    <t>Alotenango</t>
  </si>
  <si>
    <t>San Antonio Aguas Calientes</t>
  </si>
  <si>
    <t>Santa Catarina Barahona</t>
  </si>
  <si>
    <t>Departamento de Sacatepéquez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</si>
  <si>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</si>
  <si>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</si>
  <si>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</si>
  <si>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</si>
  <si>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</si>
  <si>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</si>
  <si>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</si>
  <si>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</si>
  <si>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</si>
  <si>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</si>
  <si>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</si>
  <si>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</si>
  <si>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</si>
  <si>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</si>
  <si>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</si>
  <si>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</si>
  <si>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</t>
  </si>
</sst>
</file>

<file path=xl/styles.xml><?xml version="1.0" encoding="utf-8"?>
<styleSheet xmlns="http://schemas.openxmlformats.org/spreadsheetml/2006/main">
  <numFmts count="2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Q&quot;\ #,##0;&quot;Q&quot;\ \-#,##0"/>
    <numFmt numFmtId="165" formatCode="&quot;Q&quot;\ #,##0;[Red]&quot;Q&quot;\ \-#,##0"/>
    <numFmt numFmtId="166" formatCode="&quot;Q&quot;\ #,##0.00;&quot;Q&quot;\ \-#,##0.00"/>
    <numFmt numFmtId="167" formatCode="&quot;Q&quot;\ #,##0.00;[Red]&quot;Q&quot;\ \-#,##0.00"/>
    <numFmt numFmtId="168" formatCode="_ &quot;Q&quot;\ * #,##0_ ;_ &quot;Q&quot;\ * \-#,##0_ ;_ &quot;Q&quot;\ * &quot;-&quot;_ ;_ @_ "/>
    <numFmt numFmtId="169" formatCode="_ * #,##0_ ;_ * \-#,##0_ ;_ * &quot;-&quot;_ ;_ @_ "/>
    <numFmt numFmtId="170" formatCode="_ &quot;Q&quot;\ * #,##0.00_ ;_ &quot;Q&quot;\ * \-#,##0.00_ ;_ &quot;Q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000000"/>
    <numFmt numFmtId="182" formatCode="0.0%"/>
    <numFmt numFmtId="183" formatCode="_([$€-2]* #,##0.00_);_([$€-2]* \(#,##0.00\);_([$€-2]* &quot;-&quot;??_)"/>
  </numFmts>
  <fonts count="10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10" fontId="0" fillId="0" borderId="0" xfId="22" applyNumberForma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/>
    </xf>
    <xf numFmtId="3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2" fontId="0" fillId="3" borderId="1" xfId="0" applyNumberFormat="1" applyFill="1" applyBorder="1" applyAlignment="1">
      <alignment/>
    </xf>
    <xf numFmtId="0" fontId="6" fillId="3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3" xfId="0" applyFont="1" applyFill="1" applyBorder="1" applyAlignment="1">
      <alignment vertical="top"/>
    </xf>
    <xf numFmtId="0" fontId="3" fillId="0" borderId="4" xfId="0" applyFont="1" applyFill="1" applyBorder="1" applyAlignment="1">
      <alignment vertical="top"/>
    </xf>
    <xf numFmtId="0" fontId="9" fillId="0" borderId="5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top"/>
    </xf>
    <xf numFmtId="0" fontId="9" fillId="0" borderId="6" xfId="0" applyFont="1" applyFill="1" applyBorder="1" applyAlignment="1">
      <alignment vertical="top"/>
    </xf>
    <xf numFmtId="0" fontId="3" fillId="0" borderId="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3" fillId="0" borderId="6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8" xfId="0" applyFont="1" applyFill="1" applyBorder="1" applyAlignment="1">
      <alignment vertical="top"/>
    </xf>
    <xf numFmtId="0" fontId="3" fillId="0" borderId="9" xfId="0" applyFont="1" applyFill="1" applyBorder="1" applyAlignment="1">
      <alignment vertical="top"/>
    </xf>
    <xf numFmtId="0" fontId="1" fillId="2" borderId="10" xfId="0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/>
    </xf>
    <xf numFmtId="1" fontId="0" fillId="3" borderId="1" xfId="0" applyNumberFormat="1" applyFill="1" applyBorder="1" applyAlignment="1">
      <alignment/>
    </xf>
    <xf numFmtId="1" fontId="0" fillId="0" borderId="0" xfId="0" applyNumberFormat="1" applyAlignment="1">
      <alignment/>
    </xf>
    <xf numFmtId="0" fontId="3" fillId="3" borderId="11" xfId="0" applyFont="1" applyFill="1" applyBorder="1" applyAlignment="1">
      <alignment vertical="center" wrapText="1"/>
    </xf>
    <xf numFmtId="0" fontId="0" fillId="3" borderId="12" xfId="0" applyFill="1" applyBorder="1" applyAlignment="1">
      <alignment vertical="center" wrapText="1"/>
    </xf>
    <xf numFmtId="0" fontId="0" fillId="3" borderId="13" xfId="0" applyFill="1" applyBorder="1" applyAlignment="1">
      <alignment vertical="center" wrapText="1"/>
    </xf>
    <xf numFmtId="0" fontId="3" fillId="2" borderId="11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left"/>
    </xf>
    <xf numFmtId="49" fontId="3" fillId="2" borderId="11" xfId="0" applyNumberFormat="1" applyFont="1" applyFill="1" applyBorder="1" applyAlignment="1">
      <alignment horizontal="left"/>
    </xf>
    <xf numFmtId="49" fontId="3" fillId="2" borderId="13" xfId="0" applyNumberFormat="1" applyFont="1" applyFill="1" applyBorder="1" applyAlignment="1">
      <alignment horizontal="left"/>
    </xf>
    <xf numFmtId="0" fontId="0" fillId="2" borderId="11" xfId="0" applyFont="1" applyFill="1" applyBorder="1" applyAlignment="1">
      <alignment horizontal="left"/>
    </xf>
    <xf numFmtId="0" fontId="0" fillId="2" borderId="12" xfId="0" applyFont="1" applyFill="1" applyBorder="1" applyAlignment="1">
      <alignment horizontal="left"/>
    </xf>
    <xf numFmtId="0" fontId="0" fillId="2" borderId="13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vertical="center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180975</xdr:colOff>
      <xdr:row>4</xdr:row>
      <xdr:rowOff>95250</xdr:rowOff>
    </xdr:from>
    <xdr:to>
      <xdr:col>11</xdr:col>
      <xdr:colOff>600075</xdr:colOff>
      <xdr:row>9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74295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36"/>
  <sheetViews>
    <sheetView tabSelected="1" zoomScale="120" zoomScaleNormal="120" workbookViewId="0" topLeftCell="A1">
      <selection activeCell="F81" sqref="F81"/>
    </sheetView>
  </sheetViews>
  <sheetFormatPr defaultColWidth="11.421875" defaultRowHeight="12.75"/>
  <cols>
    <col min="1" max="1" width="3.57421875" style="0" customWidth="1"/>
    <col min="3" max="3" width="15.28125" style="0" customWidth="1"/>
    <col min="4" max="4" width="30.00390625" style="0" customWidth="1"/>
    <col min="5" max="5" width="16.140625" style="0" customWidth="1"/>
    <col min="6" max="6" width="12.140625" style="0" bestFit="1" customWidth="1"/>
    <col min="7" max="7" width="12.421875" style="0" customWidth="1"/>
    <col min="8" max="8" width="14.421875" style="0" customWidth="1"/>
    <col min="20" max="20" width="16.28125" style="0" customWidth="1"/>
    <col min="21" max="21" width="13.421875" style="0" customWidth="1"/>
    <col min="22" max="22" width="15.421875" style="0" customWidth="1"/>
  </cols>
  <sheetData>
    <row r="1" spans="1:18" s="2" customFormat="1" ht="12.75">
      <c r="A1" s="1" t="s">
        <v>0</v>
      </c>
      <c r="H1" s="12"/>
      <c r="I1" s="12"/>
      <c r="J1" s="13"/>
      <c r="K1" s="14"/>
      <c r="L1" s="14"/>
      <c r="M1" s="14"/>
      <c r="N1" s="14"/>
      <c r="O1" s="14"/>
      <c r="P1" s="14"/>
      <c r="Q1" s="15"/>
      <c r="R1" s="12"/>
    </row>
    <row r="2" spans="1:18" s="2" customFormat="1" ht="12.75">
      <c r="A2" s="1" t="s">
        <v>1</v>
      </c>
      <c r="H2" s="12"/>
      <c r="I2" s="12"/>
      <c r="J2" s="13"/>
      <c r="K2" s="14"/>
      <c r="L2" s="14"/>
      <c r="M2" s="14"/>
      <c r="N2" s="14"/>
      <c r="O2" s="14"/>
      <c r="P2" s="14"/>
      <c r="Q2" s="15"/>
      <c r="R2" s="12"/>
    </row>
    <row r="3" spans="1:18" s="2" customFormat="1" ht="12.75">
      <c r="A3" s="1" t="s">
        <v>2</v>
      </c>
      <c r="H3" s="12"/>
      <c r="I3" s="12"/>
      <c r="J3" s="13"/>
      <c r="K3" s="14"/>
      <c r="L3" s="14"/>
      <c r="M3" s="14"/>
      <c r="N3" s="14"/>
      <c r="O3" s="14"/>
      <c r="P3" s="14"/>
      <c r="Q3" s="15"/>
      <c r="R3" s="12"/>
    </row>
    <row r="4" spans="1:18" s="2" customFormat="1" ht="12.75">
      <c r="A4" s="1" t="s">
        <v>3</v>
      </c>
      <c r="H4" s="12"/>
      <c r="I4" s="12"/>
      <c r="J4" s="13"/>
      <c r="K4" s="14"/>
      <c r="L4" s="14"/>
      <c r="M4" s="14"/>
      <c r="N4" s="14"/>
      <c r="O4" s="14"/>
      <c r="P4" s="14"/>
      <c r="Q4" s="15"/>
      <c r="R4" s="12"/>
    </row>
    <row r="5" spans="8:18" s="2" customFormat="1" ht="12.75">
      <c r="H5" s="12"/>
      <c r="I5" s="12"/>
      <c r="J5" s="13"/>
      <c r="K5" s="14"/>
      <c r="L5" s="14"/>
      <c r="M5" s="14"/>
      <c r="N5" s="14"/>
      <c r="O5" s="14"/>
      <c r="P5" s="14"/>
      <c r="Q5" s="15"/>
      <c r="R5" s="12"/>
    </row>
    <row r="6" spans="1:18" s="2" customFormat="1" ht="12.75">
      <c r="A6" s="54" t="s">
        <v>4</v>
      </c>
      <c r="B6" s="55"/>
      <c r="D6" s="56" t="s">
        <v>149</v>
      </c>
      <c r="E6" s="57"/>
      <c r="H6" s="12"/>
      <c r="I6" s="12"/>
      <c r="J6" s="13"/>
      <c r="K6" s="14"/>
      <c r="L6" s="14"/>
      <c r="M6" s="14"/>
      <c r="N6" s="14"/>
      <c r="O6" s="14"/>
      <c r="P6" s="14"/>
      <c r="Q6" s="15"/>
      <c r="R6" s="12"/>
    </row>
    <row r="7" spans="8:18" s="2" customFormat="1" ht="12.75">
      <c r="H7" s="12"/>
      <c r="I7" s="12"/>
      <c r="J7" s="13"/>
      <c r="K7" s="14"/>
      <c r="L7" s="14"/>
      <c r="M7" s="14"/>
      <c r="N7" s="14"/>
      <c r="O7" s="14"/>
      <c r="P7" s="14"/>
      <c r="Q7" s="15"/>
      <c r="R7" s="12"/>
    </row>
    <row r="8" spans="2:22" s="2" customFormat="1" ht="12.75">
      <c r="B8" s="29" t="s">
        <v>7</v>
      </c>
      <c r="C8" s="30"/>
      <c r="D8" s="31" t="s">
        <v>107</v>
      </c>
      <c r="E8" s="31"/>
      <c r="F8" s="32"/>
      <c r="H8" s="7"/>
      <c r="I8" s="12"/>
      <c r="J8" s="13"/>
      <c r="K8" s="14"/>
      <c r="L8" s="14"/>
      <c r="M8" s="14"/>
      <c r="N8" s="14"/>
      <c r="O8" s="14"/>
      <c r="P8" s="14"/>
      <c r="Q8" s="15"/>
      <c r="R8" s="3"/>
      <c r="S8" s="3"/>
      <c r="T8" s="3"/>
      <c r="U8" s="3"/>
      <c r="V8" s="3"/>
    </row>
    <row r="9" spans="2:22" s="2" customFormat="1" ht="12.75">
      <c r="B9" s="33" t="s">
        <v>108</v>
      </c>
      <c r="C9" s="34"/>
      <c r="D9" s="35" t="s">
        <v>109</v>
      </c>
      <c r="E9" s="35"/>
      <c r="F9" s="36"/>
      <c r="H9" s="6"/>
      <c r="I9" s="12"/>
      <c r="J9" s="13"/>
      <c r="K9" s="14"/>
      <c r="L9" s="14"/>
      <c r="M9" s="14"/>
      <c r="N9" s="14"/>
      <c r="O9" s="14"/>
      <c r="P9" s="14"/>
      <c r="Q9" s="15"/>
      <c r="R9" s="3"/>
      <c r="S9" s="3"/>
      <c r="T9" s="3"/>
      <c r="U9" s="3"/>
      <c r="V9" s="3"/>
    </row>
    <row r="10" spans="2:22" s="2" customFormat="1" ht="12.75">
      <c r="B10" s="33"/>
      <c r="C10" s="34"/>
      <c r="D10" s="35" t="s">
        <v>110</v>
      </c>
      <c r="E10" s="35"/>
      <c r="F10" s="36"/>
      <c r="H10" s="6"/>
      <c r="I10" s="12"/>
      <c r="J10" s="13"/>
      <c r="K10" s="14"/>
      <c r="L10" s="14"/>
      <c r="M10" s="14"/>
      <c r="N10" s="14"/>
      <c r="O10" s="14"/>
      <c r="P10" s="14"/>
      <c r="Q10" s="15"/>
      <c r="R10" s="3"/>
      <c r="S10" s="3"/>
      <c r="T10" s="3"/>
      <c r="U10" s="3"/>
      <c r="V10" s="3"/>
    </row>
    <row r="11" spans="2:22" s="2" customFormat="1" ht="12.75">
      <c r="B11" s="37" t="s">
        <v>5</v>
      </c>
      <c r="C11" s="38"/>
      <c r="D11" s="39" t="s">
        <v>150</v>
      </c>
      <c r="E11" s="39"/>
      <c r="F11" s="40"/>
      <c r="H11" s="7"/>
      <c r="I11" s="12"/>
      <c r="J11" s="13"/>
      <c r="K11" s="14"/>
      <c r="L11" s="14"/>
      <c r="M11" s="14"/>
      <c r="N11" s="14"/>
      <c r="O11" s="14"/>
      <c r="P11" s="14"/>
      <c r="Q11" s="15"/>
      <c r="R11" s="3"/>
      <c r="S11" s="3"/>
      <c r="T11" s="3"/>
      <c r="U11" s="3"/>
      <c r="V11" s="3"/>
    </row>
    <row r="12" spans="2:22" s="2" customFormat="1" ht="12.75">
      <c r="B12" s="37" t="s">
        <v>111</v>
      </c>
      <c r="C12" s="38"/>
      <c r="D12" s="41">
        <v>2005</v>
      </c>
      <c r="E12" s="41"/>
      <c r="F12" s="42"/>
      <c r="H12" s="8"/>
      <c r="I12" s="12"/>
      <c r="J12" s="13"/>
      <c r="K12" s="14"/>
      <c r="L12" s="14"/>
      <c r="M12" s="14"/>
      <c r="N12" s="14"/>
      <c r="O12" s="14"/>
      <c r="P12" s="14"/>
      <c r="Q12" s="15"/>
      <c r="R12" s="3"/>
      <c r="S12" s="3"/>
      <c r="T12" s="3"/>
      <c r="U12" s="3"/>
      <c r="V12" s="3"/>
    </row>
    <row r="13" spans="2:22" s="2" customFormat="1" ht="12.75">
      <c r="B13" s="37" t="s">
        <v>6</v>
      </c>
      <c r="C13" s="38"/>
      <c r="D13" s="39" t="s">
        <v>10</v>
      </c>
      <c r="E13" s="39"/>
      <c r="F13" s="40"/>
      <c r="H13" s="7"/>
      <c r="I13" s="12"/>
      <c r="J13" s="13"/>
      <c r="K13" s="14"/>
      <c r="L13" s="14"/>
      <c r="M13" s="14"/>
      <c r="N13" s="14"/>
      <c r="O13" s="14"/>
      <c r="P13" s="14"/>
      <c r="Q13" s="15"/>
      <c r="R13" s="3"/>
      <c r="S13" s="3"/>
      <c r="T13" s="3"/>
      <c r="U13" s="3"/>
      <c r="V13" s="3"/>
    </row>
    <row r="14" spans="2:18" ht="12.75">
      <c r="B14" s="37" t="s">
        <v>112</v>
      </c>
      <c r="C14" s="38"/>
      <c r="D14" s="39" t="s">
        <v>113</v>
      </c>
      <c r="E14" s="39"/>
      <c r="F14" s="40"/>
      <c r="G14" s="2"/>
      <c r="H14" s="7"/>
      <c r="I14" s="16"/>
      <c r="J14" s="13"/>
      <c r="K14" s="14"/>
      <c r="L14" s="14"/>
      <c r="M14" s="14"/>
      <c r="N14" s="14"/>
      <c r="O14" s="14"/>
      <c r="P14" s="14"/>
      <c r="Q14" s="15"/>
      <c r="R14" s="16"/>
    </row>
    <row r="15" spans="2:18" ht="12.75">
      <c r="B15" s="43" t="s">
        <v>114</v>
      </c>
      <c r="C15" s="44"/>
      <c r="D15" s="45" t="s">
        <v>115</v>
      </c>
      <c r="E15" s="45"/>
      <c r="F15" s="46"/>
      <c r="G15" s="2"/>
      <c r="H15" s="7"/>
      <c r="I15" s="16"/>
      <c r="J15" s="13"/>
      <c r="K15" s="14"/>
      <c r="L15" s="14"/>
      <c r="M15" s="14"/>
      <c r="N15" s="14"/>
      <c r="O15" s="14"/>
      <c r="P15" s="14"/>
      <c r="Q15" s="15"/>
      <c r="R15" s="16"/>
    </row>
    <row r="16" spans="8:18" ht="12.75">
      <c r="H16" s="16"/>
      <c r="I16" s="16"/>
      <c r="J16" s="13"/>
      <c r="K16" s="14"/>
      <c r="L16" s="14"/>
      <c r="M16" s="14"/>
      <c r="N16" s="14"/>
      <c r="O16" s="14"/>
      <c r="P16" s="14"/>
      <c r="Q16" s="15"/>
      <c r="R16" s="14"/>
    </row>
    <row r="17" spans="2:22" s="18" customFormat="1" ht="24.75" customHeight="1">
      <c r="B17" s="61"/>
      <c r="C17" s="62"/>
      <c r="D17" s="62"/>
      <c r="E17" s="63"/>
      <c r="F17" s="47" t="s">
        <v>151</v>
      </c>
      <c r="G17" s="47" t="s">
        <v>152</v>
      </c>
      <c r="H17" s="47" t="s">
        <v>153</v>
      </c>
      <c r="I17" s="47" t="s">
        <v>154</v>
      </c>
      <c r="J17" s="47" t="s">
        <v>155</v>
      </c>
      <c r="K17" s="47" t="s">
        <v>156</v>
      </c>
      <c r="L17" s="47" t="s">
        <v>157</v>
      </c>
      <c r="M17" s="47" t="s">
        <v>158</v>
      </c>
      <c r="N17" s="47" t="s">
        <v>159</v>
      </c>
      <c r="O17" s="47" t="s">
        <v>160</v>
      </c>
      <c r="P17" s="47" t="s">
        <v>161</v>
      </c>
      <c r="Q17" s="47" t="s">
        <v>162</v>
      </c>
      <c r="R17" s="47" t="s">
        <v>163</v>
      </c>
      <c r="S17" s="47" t="s">
        <v>164</v>
      </c>
      <c r="T17" s="47" t="s">
        <v>165</v>
      </c>
      <c r="U17" s="47" t="s">
        <v>166</v>
      </c>
      <c r="V17" s="47" t="s">
        <v>167</v>
      </c>
    </row>
    <row r="18" spans="2:22" s="17" customFormat="1" ht="12.75">
      <c r="B18" s="58" t="s">
        <v>9</v>
      </c>
      <c r="C18" s="59"/>
      <c r="D18" s="60"/>
      <c r="E18" s="24" t="s">
        <v>8</v>
      </c>
      <c r="F18" s="48" t="s">
        <v>168</v>
      </c>
      <c r="G18" s="48" t="s">
        <v>169</v>
      </c>
      <c r="H18" s="48" t="s">
        <v>170</v>
      </c>
      <c r="I18" s="48" t="s">
        <v>171</v>
      </c>
      <c r="J18" s="48" t="s">
        <v>172</v>
      </c>
      <c r="K18" s="48" t="s">
        <v>173</v>
      </c>
      <c r="L18" s="48" t="s">
        <v>174</v>
      </c>
      <c r="M18" s="48" t="s">
        <v>175</v>
      </c>
      <c r="N18" s="48" t="s">
        <v>176</v>
      </c>
      <c r="O18" s="48" t="s">
        <v>177</v>
      </c>
      <c r="P18" s="48" t="s">
        <v>178</v>
      </c>
      <c r="Q18" s="48" t="s">
        <v>179</v>
      </c>
      <c r="R18" s="48" t="s">
        <v>180</v>
      </c>
      <c r="S18" s="48" t="s">
        <v>181</v>
      </c>
      <c r="T18" s="48" t="s">
        <v>182</v>
      </c>
      <c r="U18" s="48" t="s">
        <v>183</v>
      </c>
      <c r="V18" s="48" t="s">
        <v>184</v>
      </c>
    </row>
    <row r="19" spans="2:28" ht="12.75" customHeight="1">
      <c r="B19" s="51" t="s">
        <v>11</v>
      </c>
      <c r="C19" s="52"/>
      <c r="D19" s="53"/>
      <c r="E19" s="25" t="s">
        <v>12</v>
      </c>
      <c r="F19" s="49">
        <v>13354.98669388748</v>
      </c>
      <c r="G19" s="49">
        <v>6049.611960417927</v>
      </c>
      <c r="H19" s="49">
        <v>4056.8235165792603</v>
      </c>
      <c r="I19" s="49">
        <v>9894.388697621478</v>
      </c>
      <c r="J19" s="49">
        <v>2765.6688436775075</v>
      </c>
      <c r="K19" s="49">
        <v>7770.4286456742975</v>
      </c>
      <c r="L19" s="49">
        <v>2027.9653607511204</v>
      </c>
      <c r="M19" s="49">
        <v>6550.408770109942</v>
      </c>
      <c r="N19" s="49">
        <v>3731.9081262925183</v>
      </c>
      <c r="O19" s="49">
        <v>2908.9049135131427</v>
      </c>
      <c r="P19" s="49">
        <v>4786.527826175591</v>
      </c>
      <c r="Q19" s="49">
        <v>9238.398757455641</v>
      </c>
      <c r="R19" s="49">
        <v>3080.9462883683977</v>
      </c>
      <c r="S19" s="49">
        <v>6223.796341897747</v>
      </c>
      <c r="T19" s="49">
        <v>2888.377545455296</v>
      </c>
      <c r="U19" s="49">
        <v>986.4728341365744</v>
      </c>
      <c r="V19" s="49">
        <f>SUM(F19:U19)</f>
        <v>86315.61512201391</v>
      </c>
      <c r="W19" s="50"/>
      <c r="X19" s="50"/>
      <c r="Y19" s="50"/>
      <c r="Z19" s="50"/>
      <c r="AA19" s="50"/>
      <c r="AB19" s="50"/>
    </row>
    <row r="20" spans="2:28" ht="12.75" customHeight="1">
      <c r="B20" s="51" t="s">
        <v>13</v>
      </c>
      <c r="C20" s="52"/>
      <c r="D20" s="53"/>
      <c r="E20" s="25" t="s">
        <v>14</v>
      </c>
      <c r="F20" s="49">
        <v>2406.2950108340556</v>
      </c>
      <c r="G20" s="49">
        <v>1089.993178982739</v>
      </c>
      <c r="H20" s="49">
        <v>730.9925030352832</v>
      </c>
      <c r="I20" s="49">
        <v>1782.8342032094793</v>
      </c>
      <c r="J20" s="49">
        <v>498.3185713799633</v>
      </c>
      <c r="K20" s="49">
        <v>1400.1155799805251</v>
      </c>
      <c r="L20" s="49">
        <v>365.3977825677006</v>
      </c>
      <c r="M20" s="49">
        <v>1180.2578462611332</v>
      </c>
      <c r="N20" s="49">
        <v>672.4277101879248</v>
      </c>
      <c r="O20" s="49">
        <v>524.1547377493714</v>
      </c>
      <c r="P20" s="49">
        <v>862.4839711381373</v>
      </c>
      <c r="Q20" s="49">
        <v>1664.6065282146308</v>
      </c>
      <c r="R20" s="49">
        <v>555.1175828591782</v>
      </c>
      <c r="S20" s="49">
        <v>1121.4586992508046</v>
      </c>
      <c r="T20" s="49">
        <v>520.4195209613158</v>
      </c>
      <c r="U20" s="49">
        <v>177.74410862918847</v>
      </c>
      <c r="V20" s="49">
        <f aca="true" t="shared" si="0" ref="V20:V28">SUM(F20:U20)</f>
        <v>15552.617535241432</v>
      </c>
      <c r="W20" s="50"/>
      <c r="X20" s="50"/>
      <c r="Y20" s="50"/>
      <c r="Z20" s="50"/>
      <c r="AA20" s="50"/>
      <c r="AB20" s="50"/>
    </row>
    <row r="21" spans="2:28" ht="12.75" customHeight="1">
      <c r="B21" s="51" t="s">
        <v>15</v>
      </c>
      <c r="C21" s="52"/>
      <c r="D21" s="53"/>
      <c r="E21" s="25" t="s">
        <v>16</v>
      </c>
      <c r="F21" s="49">
        <v>6635.204463022059</v>
      </c>
      <c r="G21" s="49">
        <v>2960.2095305162366</v>
      </c>
      <c r="H21" s="49">
        <v>2086.830124261285</v>
      </c>
      <c r="I21" s="49">
        <v>5050.535714991787</v>
      </c>
      <c r="J21" s="49">
        <v>1377.4477244210186</v>
      </c>
      <c r="K21" s="49">
        <v>3946.734158251087</v>
      </c>
      <c r="L21" s="49">
        <v>1007.5009890204499</v>
      </c>
      <c r="M21" s="49">
        <v>3271.041065930116</v>
      </c>
      <c r="N21" s="49">
        <v>1882.4695135546135</v>
      </c>
      <c r="O21" s="49">
        <v>1503.941539446299</v>
      </c>
      <c r="P21" s="49">
        <v>2476.4819263240834</v>
      </c>
      <c r="Q21" s="49">
        <v>4661.837383896516</v>
      </c>
      <c r="R21" s="49">
        <v>1519.1970749267352</v>
      </c>
      <c r="S21" s="49">
        <v>3207.1585111057902</v>
      </c>
      <c r="T21" s="49">
        <v>1421.3073889272716</v>
      </c>
      <c r="U21" s="49">
        <v>493.89796117911004</v>
      </c>
      <c r="V21" s="49">
        <f t="shared" si="0"/>
        <v>43501.79506977445</v>
      </c>
      <c r="W21" s="50"/>
      <c r="X21" s="50"/>
      <c r="Y21" s="50"/>
      <c r="Z21" s="50"/>
      <c r="AA21" s="50"/>
      <c r="AB21" s="50"/>
    </row>
    <row r="22" spans="2:28" ht="12.75" customHeight="1">
      <c r="B22" s="51" t="s">
        <v>17</v>
      </c>
      <c r="C22" s="52"/>
      <c r="D22" s="53"/>
      <c r="E22" s="25" t="s">
        <v>18</v>
      </c>
      <c r="F22" s="49">
        <v>6719.782230865421</v>
      </c>
      <c r="G22" s="49">
        <v>3089.40242990169</v>
      </c>
      <c r="H22" s="49">
        <v>1969.9933923179756</v>
      </c>
      <c r="I22" s="49">
        <v>4843.852982629689</v>
      </c>
      <c r="J22" s="49">
        <v>1388.2211192564887</v>
      </c>
      <c r="K22" s="49">
        <v>3823.6944874232113</v>
      </c>
      <c r="L22" s="49">
        <v>1020.4643717306707</v>
      </c>
      <c r="M22" s="49">
        <v>3279.3677041798264</v>
      </c>
      <c r="N22" s="49">
        <v>1849.4386127379048</v>
      </c>
      <c r="O22" s="49">
        <v>1404.9633740668432</v>
      </c>
      <c r="P22" s="49">
        <v>2310.045899851508</v>
      </c>
      <c r="Q22" s="49">
        <v>4576.561373559125</v>
      </c>
      <c r="R22" s="49">
        <v>1561.7492134416625</v>
      </c>
      <c r="S22" s="49">
        <v>3016.6378307919567</v>
      </c>
      <c r="T22" s="49">
        <v>1467.0701565280247</v>
      </c>
      <c r="U22" s="49">
        <v>492.5748729574644</v>
      </c>
      <c r="V22" s="49">
        <f t="shared" si="0"/>
        <v>42813.82005223946</v>
      </c>
      <c r="W22" s="50"/>
      <c r="X22" s="50"/>
      <c r="Y22" s="50"/>
      <c r="Z22" s="50"/>
      <c r="AA22" s="50"/>
      <c r="AB22" s="50"/>
    </row>
    <row r="23" spans="2:28" ht="12.75" customHeight="1">
      <c r="B23" s="51" t="s">
        <v>19</v>
      </c>
      <c r="C23" s="52"/>
      <c r="D23" s="53"/>
      <c r="E23" s="25" t="s">
        <v>116</v>
      </c>
      <c r="F23" s="49">
        <v>2287</v>
      </c>
      <c r="G23" s="49">
        <v>651</v>
      </c>
      <c r="H23" s="49">
        <v>292</v>
      </c>
      <c r="I23" s="49">
        <v>858</v>
      </c>
      <c r="J23" s="49">
        <v>224</v>
      </c>
      <c r="K23" s="49">
        <v>593</v>
      </c>
      <c r="L23" s="49">
        <v>236</v>
      </c>
      <c r="M23" s="49">
        <v>929</v>
      </c>
      <c r="N23" s="49">
        <v>443</v>
      </c>
      <c r="O23" s="49">
        <v>290</v>
      </c>
      <c r="P23" s="49">
        <v>442</v>
      </c>
      <c r="Q23" s="49">
        <v>775</v>
      </c>
      <c r="R23" s="49">
        <v>258</v>
      </c>
      <c r="S23" s="49">
        <v>359</v>
      </c>
      <c r="T23" s="49">
        <v>344</v>
      </c>
      <c r="U23" s="49">
        <v>66</v>
      </c>
      <c r="V23" s="49">
        <f t="shared" si="0"/>
        <v>9047</v>
      </c>
      <c r="W23" s="50"/>
      <c r="X23" s="50"/>
      <c r="Y23" s="50"/>
      <c r="Z23" s="50"/>
      <c r="AA23" s="50"/>
      <c r="AB23" s="50"/>
    </row>
    <row r="24" spans="2:28" ht="12.75" customHeight="1">
      <c r="B24" s="51" t="s">
        <v>20</v>
      </c>
      <c r="C24" s="52"/>
      <c r="D24" s="53"/>
      <c r="E24" s="25" t="s">
        <v>117</v>
      </c>
      <c r="F24" s="49">
        <v>1760</v>
      </c>
      <c r="G24" s="49">
        <v>504</v>
      </c>
      <c r="H24" s="49">
        <v>289</v>
      </c>
      <c r="I24" s="49">
        <v>715</v>
      </c>
      <c r="J24" s="49">
        <v>224</v>
      </c>
      <c r="K24" s="49">
        <v>526</v>
      </c>
      <c r="L24" s="49">
        <v>212</v>
      </c>
      <c r="M24" s="49">
        <v>808</v>
      </c>
      <c r="N24" s="49">
        <v>388</v>
      </c>
      <c r="O24" s="49">
        <v>287</v>
      </c>
      <c r="P24" s="49">
        <v>433</v>
      </c>
      <c r="Q24" s="49">
        <v>652</v>
      </c>
      <c r="R24" s="49">
        <v>142</v>
      </c>
      <c r="S24" s="49">
        <v>340</v>
      </c>
      <c r="T24" s="49">
        <v>327</v>
      </c>
      <c r="U24" s="49">
        <v>61</v>
      </c>
      <c r="V24" s="49">
        <f t="shared" si="0"/>
        <v>7668</v>
      </c>
      <c r="W24" s="50"/>
      <c r="X24" s="50"/>
      <c r="Y24" s="50"/>
      <c r="Z24" s="50"/>
      <c r="AA24" s="50"/>
      <c r="AB24" s="50"/>
    </row>
    <row r="25" spans="2:28" ht="12.75" customHeight="1">
      <c r="B25" s="51" t="s">
        <v>146</v>
      </c>
      <c r="C25" s="52"/>
      <c r="D25" s="53"/>
      <c r="E25" s="25" t="s">
        <v>118</v>
      </c>
      <c r="F25" s="49">
        <v>1156</v>
      </c>
      <c r="G25" s="49">
        <v>329</v>
      </c>
      <c r="H25" s="49">
        <v>153</v>
      </c>
      <c r="I25" s="49">
        <v>431</v>
      </c>
      <c r="J25" s="49">
        <v>103</v>
      </c>
      <c r="K25" s="49">
        <v>311</v>
      </c>
      <c r="L25" s="49">
        <v>131</v>
      </c>
      <c r="M25" s="49">
        <v>448</v>
      </c>
      <c r="N25" s="49">
        <v>227</v>
      </c>
      <c r="O25" s="49">
        <v>152</v>
      </c>
      <c r="P25" s="49">
        <v>236</v>
      </c>
      <c r="Q25" s="49">
        <v>366</v>
      </c>
      <c r="R25" s="49">
        <v>130</v>
      </c>
      <c r="S25" s="49">
        <v>171</v>
      </c>
      <c r="T25" s="49">
        <v>182</v>
      </c>
      <c r="U25" s="49">
        <v>40</v>
      </c>
      <c r="V25" s="49">
        <f t="shared" si="0"/>
        <v>4566</v>
      </c>
      <c r="W25" s="50"/>
      <c r="X25" s="50"/>
      <c r="Y25" s="50"/>
      <c r="Z25" s="50"/>
      <c r="AA25" s="50"/>
      <c r="AB25" s="50"/>
    </row>
    <row r="26" spans="2:28" ht="12.75" customHeight="1">
      <c r="B26" s="51" t="s">
        <v>21</v>
      </c>
      <c r="C26" s="52"/>
      <c r="D26" s="53"/>
      <c r="E26" s="25" t="s">
        <v>119</v>
      </c>
      <c r="F26" s="49">
        <v>1131</v>
      </c>
      <c r="G26" s="49">
        <v>322</v>
      </c>
      <c r="H26" s="49">
        <v>139</v>
      </c>
      <c r="I26" s="49">
        <v>427</v>
      </c>
      <c r="J26" s="49">
        <v>121</v>
      </c>
      <c r="K26" s="49">
        <v>282</v>
      </c>
      <c r="L26" s="49">
        <v>105</v>
      </c>
      <c r="M26" s="49">
        <v>481</v>
      </c>
      <c r="N26" s="49">
        <v>216</v>
      </c>
      <c r="O26" s="49">
        <v>138</v>
      </c>
      <c r="P26" s="49">
        <v>206</v>
      </c>
      <c r="Q26" s="49">
        <v>409</v>
      </c>
      <c r="R26" s="49">
        <v>128</v>
      </c>
      <c r="S26" s="49">
        <v>188</v>
      </c>
      <c r="T26" s="49">
        <v>162</v>
      </c>
      <c r="U26" s="49">
        <v>26</v>
      </c>
      <c r="V26" s="49">
        <f t="shared" si="0"/>
        <v>4481</v>
      </c>
      <c r="W26" s="50"/>
      <c r="X26" s="50"/>
      <c r="Y26" s="50"/>
      <c r="Z26" s="50"/>
      <c r="AA26" s="50"/>
      <c r="AB26" s="50"/>
    </row>
    <row r="27" spans="2:28" ht="12.75" customHeight="1">
      <c r="B27" s="51" t="s">
        <v>22</v>
      </c>
      <c r="C27" s="52"/>
      <c r="D27" s="53"/>
      <c r="E27" s="25" t="s">
        <v>120</v>
      </c>
      <c r="F27" s="49">
        <v>1622</v>
      </c>
      <c r="G27" s="49">
        <v>560</v>
      </c>
      <c r="H27" s="49">
        <v>125</v>
      </c>
      <c r="I27" s="49">
        <v>388</v>
      </c>
      <c r="J27" s="49">
        <v>148</v>
      </c>
      <c r="K27" s="49">
        <v>289</v>
      </c>
      <c r="L27" s="49">
        <v>236</v>
      </c>
      <c r="M27" s="49">
        <v>601</v>
      </c>
      <c r="N27" s="49">
        <v>154</v>
      </c>
      <c r="O27" s="49">
        <v>162</v>
      </c>
      <c r="P27" s="49">
        <v>442</v>
      </c>
      <c r="Q27" s="49">
        <v>417</v>
      </c>
      <c r="R27" s="49">
        <v>222</v>
      </c>
      <c r="S27" s="49">
        <v>359</v>
      </c>
      <c r="T27" s="49">
        <v>247</v>
      </c>
      <c r="U27" s="49">
        <v>66</v>
      </c>
      <c r="V27" s="49">
        <f t="shared" si="0"/>
        <v>6038</v>
      </c>
      <c r="W27" s="50"/>
      <c r="X27" s="50"/>
      <c r="Y27" s="50"/>
      <c r="Z27" s="50"/>
      <c r="AA27" s="50"/>
      <c r="AB27" s="50"/>
    </row>
    <row r="28" spans="2:28" ht="12.75" customHeight="1">
      <c r="B28" s="51" t="s">
        <v>147</v>
      </c>
      <c r="C28" s="52"/>
      <c r="D28" s="53"/>
      <c r="E28" s="25" t="s">
        <v>121</v>
      </c>
      <c r="F28" s="49">
        <v>665</v>
      </c>
      <c r="G28" s="49">
        <v>91</v>
      </c>
      <c r="H28" s="49">
        <v>167</v>
      </c>
      <c r="I28" s="49">
        <v>470</v>
      </c>
      <c r="J28" s="49">
        <v>76</v>
      </c>
      <c r="K28" s="49">
        <v>304</v>
      </c>
      <c r="L28" s="49">
        <v>0</v>
      </c>
      <c r="M28" s="49">
        <v>328</v>
      </c>
      <c r="N28" s="49">
        <v>289</v>
      </c>
      <c r="O28" s="49">
        <v>128</v>
      </c>
      <c r="P28" s="49">
        <v>0</v>
      </c>
      <c r="Q28" s="49">
        <v>358</v>
      </c>
      <c r="R28" s="49">
        <v>36</v>
      </c>
      <c r="S28" s="49">
        <v>0</v>
      </c>
      <c r="T28" s="49">
        <v>97</v>
      </c>
      <c r="U28" s="49">
        <v>0</v>
      </c>
      <c r="V28" s="49">
        <f t="shared" si="0"/>
        <v>3009</v>
      </c>
      <c r="W28" s="50"/>
      <c r="X28" s="50"/>
      <c r="Y28" s="50"/>
      <c r="Z28" s="50"/>
      <c r="AA28" s="50"/>
      <c r="AB28" s="50"/>
    </row>
    <row r="29" spans="2:22" ht="12.75" customHeight="1">
      <c r="B29" s="51" t="s">
        <v>23</v>
      </c>
      <c r="C29" s="52"/>
      <c r="D29" s="53"/>
      <c r="E29" s="25" t="s">
        <v>24</v>
      </c>
      <c r="F29" s="27">
        <f aca="true" t="shared" si="1" ref="F29:V29">SUM(F23/F19)*100</f>
        <v>17.124689469340694</v>
      </c>
      <c r="G29" s="27">
        <f t="shared" si="1"/>
        <v>10.76102077719092</v>
      </c>
      <c r="H29" s="27">
        <f t="shared" si="1"/>
        <v>7.197749638520541</v>
      </c>
      <c r="I29" s="27">
        <f t="shared" si="1"/>
        <v>8.671581703741388</v>
      </c>
      <c r="J29" s="27">
        <f t="shared" si="1"/>
        <v>8.099306629283474</v>
      </c>
      <c r="K29" s="27">
        <f t="shared" si="1"/>
        <v>7.631496627024763</v>
      </c>
      <c r="L29" s="27">
        <f t="shared" si="1"/>
        <v>11.63727963837558</v>
      </c>
      <c r="M29" s="27">
        <f t="shared" si="1"/>
        <v>14.18232102153844</v>
      </c>
      <c r="N29" s="27">
        <f t="shared" si="1"/>
        <v>11.870603053674326</v>
      </c>
      <c r="O29" s="27">
        <f t="shared" si="1"/>
        <v>9.969387402552158</v>
      </c>
      <c r="P29" s="27">
        <f t="shared" si="1"/>
        <v>9.234251132582582</v>
      </c>
      <c r="Q29" s="27">
        <f t="shared" si="1"/>
        <v>8.38889963885304</v>
      </c>
      <c r="R29" s="27">
        <f t="shared" si="1"/>
        <v>8.374050562777944</v>
      </c>
      <c r="S29" s="27">
        <f t="shared" si="1"/>
        <v>5.768183601755428</v>
      </c>
      <c r="T29" s="27">
        <f t="shared" si="1"/>
        <v>11.90980038399984</v>
      </c>
      <c r="U29" s="27">
        <f t="shared" si="1"/>
        <v>6.690503551247564</v>
      </c>
      <c r="V29" s="27">
        <f t="shared" si="1"/>
        <v>10.4813016592784</v>
      </c>
    </row>
    <row r="30" spans="2:22" ht="12.75" customHeight="1">
      <c r="B30" s="51" t="s">
        <v>25</v>
      </c>
      <c r="C30" s="52"/>
      <c r="D30" s="53"/>
      <c r="E30" s="25" t="s">
        <v>26</v>
      </c>
      <c r="F30" s="27">
        <f aca="true" t="shared" si="2" ref="F30:V30">SUM(F25/F21)*100</f>
        <v>17.422221220798527</v>
      </c>
      <c r="G30" s="27">
        <f t="shared" si="2"/>
        <v>11.11407812887573</v>
      </c>
      <c r="H30" s="27">
        <f t="shared" si="2"/>
        <v>7.331694047408881</v>
      </c>
      <c r="I30" s="27">
        <f t="shared" si="2"/>
        <v>8.533748186764399</v>
      </c>
      <c r="J30" s="27">
        <f t="shared" si="2"/>
        <v>7.477597746462132</v>
      </c>
      <c r="K30" s="27">
        <f t="shared" si="2"/>
        <v>7.879932813559785</v>
      </c>
      <c r="L30" s="27">
        <f t="shared" si="2"/>
        <v>13.002468625600624</v>
      </c>
      <c r="M30" s="27">
        <f t="shared" si="2"/>
        <v>13.69594544887231</v>
      </c>
      <c r="N30" s="27">
        <f t="shared" si="2"/>
        <v>12.058628220297834</v>
      </c>
      <c r="O30" s="27">
        <f t="shared" si="2"/>
        <v>10.106775829595167</v>
      </c>
      <c r="P30" s="27">
        <f t="shared" si="2"/>
        <v>9.529647581571568</v>
      </c>
      <c r="Q30" s="27">
        <f t="shared" si="2"/>
        <v>7.850981702285059</v>
      </c>
      <c r="R30" s="27">
        <f t="shared" si="2"/>
        <v>8.557151810358073</v>
      </c>
      <c r="S30" s="27">
        <f t="shared" si="2"/>
        <v>5.331822527881268</v>
      </c>
      <c r="T30" s="27">
        <f t="shared" si="2"/>
        <v>12.805111787771967</v>
      </c>
      <c r="U30" s="27">
        <f t="shared" si="2"/>
        <v>8.098838858234155</v>
      </c>
      <c r="V30" s="27">
        <f t="shared" si="2"/>
        <v>10.496118591603842</v>
      </c>
    </row>
    <row r="31" spans="2:22" ht="12.75" customHeight="1">
      <c r="B31" s="51" t="s">
        <v>27</v>
      </c>
      <c r="C31" s="52"/>
      <c r="D31" s="53"/>
      <c r="E31" s="25" t="s">
        <v>28</v>
      </c>
      <c r="F31" s="27">
        <f aca="true" t="shared" si="3" ref="F31:V31">SUM(F26/F22)*100</f>
        <v>16.83090256712593</v>
      </c>
      <c r="G31" s="27">
        <f t="shared" si="3"/>
        <v>10.42272760853129</v>
      </c>
      <c r="H31" s="27">
        <f t="shared" si="3"/>
        <v>7.0558612298920895</v>
      </c>
      <c r="I31" s="27">
        <f t="shared" si="3"/>
        <v>8.815296449566997</v>
      </c>
      <c r="J31" s="27">
        <f t="shared" si="3"/>
        <v>8.716190693367773</v>
      </c>
      <c r="K31" s="27">
        <f t="shared" si="3"/>
        <v>7.375066206977218</v>
      </c>
      <c r="L31" s="27">
        <f t="shared" si="3"/>
        <v>10.289433213814588</v>
      </c>
      <c r="M31" s="27">
        <f t="shared" si="3"/>
        <v>14.66746163862398</v>
      </c>
      <c r="N31" s="27">
        <f t="shared" si="3"/>
        <v>11.679219764976901</v>
      </c>
      <c r="O31" s="27">
        <f t="shared" si="3"/>
        <v>9.822320107928624</v>
      </c>
      <c r="P31" s="27">
        <f t="shared" si="3"/>
        <v>8.917571725013858</v>
      </c>
      <c r="Q31" s="27">
        <f t="shared" si="3"/>
        <v>8.936840711084502</v>
      </c>
      <c r="R31" s="27">
        <f t="shared" si="3"/>
        <v>8.19593817613799</v>
      </c>
      <c r="S31" s="27">
        <f t="shared" si="3"/>
        <v>6.232103770661937</v>
      </c>
      <c r="T31" s="27">
        <f t="shared" si="3"/>
        <v>11.042416702374343</v>
      </c>
      <c r="U31" s="27">
        <f t="shared" si="3"/>
        <v>5.278385363811522</v>
      </c>
      <c r="V31" s="27">
        <f t="shared" si="3"/>
        <v>10.466246633756318</v>
      </c>
    </row>
    <row r="32" spans="2:22" ht="12.75">
      <c r="B32" s="51" t="s">
        <v>29</v>
      </c>
      <c r="C32" s="52"/>
      <c r="D32" s="53"/>
      <c r="E32" s="25" t="s">
        <v>30</v>
      </c>
      <c r="F32" s="27">
        <f aca="true" t="shared" si="4" ref="F32:V32">SUM(F24/F20)*100</f>
        <v>73.14148897270744</v>
      </c>
      <c r="G32" s="27">
        <f t="shared" si="4"/>
        <v>46.23882146403609</v>
      </c>
      <c r="H32" s="27">
        <f t="shared" si="4"/>
        <v>39.53528918559247</v>
      </c>
      <c r="I32" s="27">
        <f t="shared" si="4"/>
        <v>40.10468268517894</v>
      </c>
      <c r="J32" s="27">
        <f t="shared" si="4"/>
        <v>44.95116434847901</v>
      </c>
      <c r="K32" s="27">
        <f t="shared" si="4"/>
        <v>37.56832703820897</v>
      </c>
      <c r="L32" s="27">
        <f t="shared" si="4"/>
        <v>58.01896183119853</v>
      </c>
      <c r="M32" s="27">
        <f t="shared" si="4"/>
        <v>68.4596169014774</v>
      </c>
      <c r="N32" s="27">
        <f t="shared" si="4"/>
        <v>57.70136984562472</v>
      </c>
      <c r="O32" s="27">
        <f t="shared" si="4"/>
        <v>54.7548232097124</v>
      </c>
      <c r="P32" s="27">
        <f t="shared" si="4"/>
        <v>50.203831548151726</v>
      </c>
      <c r="Q32" s="27">
        <f t="shared" si="4"/>
        <v>39.16841541522133</v>
      </c>
      <c r="R32" s="27">
        <f t="shared" si="4"/>
        <v>25.580166145813187</v>
      </c>
      <c r="S32" s="27">
        <f t="shared" si="4"/>
        <v>30.317656836327412</v>
      </c>
      <c r="T32" s="27">
        <f t="shared" si="4"/>
        <v>62.833922792897454</v>
      </c>
      <c r="U32" s="27">
        <f t="shared" si="4"/>
        <v>34.31899963967796</v>
      </c>
      <c r="V32" s="27">
        <f t="shared" si="4"/>
        <v>49.30359781962558</v>
      </c>
    </row>
    <row r="33" spans="2:25" ht="12.75">
      <c r="B33" s="51" t="s">
        <v>31</v>
      </c>
      <c r="C33" s="52"/>
      <c r="D33" s="53"/>
      <c r="E33" s="25" t="s">
        <v>32</v>
      </c>
      <c r="F33" s="49">
        <v>10696.904675815056</v>
      </c>
      <c r="G33" s="49">
        <v>4845.716506797637</v>
      </c>
      <c r="H33" s="49">
        <v>3249.1052908852525</v>
      </c>
      <c r="I33" s="49">
        <v>7924.556545215433</v>
      </c>
      <c r="J33" s="49">
        <v>2215.196601524093</v>
      </c>
      <c r="K33" s="49">
        <v>6223.523023328951</v>
      </c>
      <c r="L33" s="49">
        <v>1624.3337237219955</v>
      </c>
      <c r="M33" s="49">
        <v>5246.597384368169</v>
      </c>
      <c r="N33" s="49">
        <v>2989.0255059454134</v>
      </c>
      <c r="O33" s="49">
        <v>2329.7090800532415</v>
      </c>
      <c r="P33" s="49">
        <v>3833.469124254767</v>
      </c>
      <c r="Q33" s="49">
        <v>7399.374037566826</v>
      </c>
      <c r="R33" s="49">
        <v>2467.7812917645433</v>
      </c>
      <c r="S33" s="49">
        <v>4984.609439677749</v>
      </c>
      <c r="T33" s="49">
        <v>2313.5486716902965</v>
      </c>
      <c r="U33" s="49">
        <v>790.1175622333171</v>
      </c>
      <c r="V33" s="49">
        <f aca="true" t="shared" si="5" ref="V33:V42">SUM(F33:U33)</f>
        <v>69133.56846484274</v>
      </c>
      <c r="W33" s="50"/>
      <c r="X33" s="50"/>
      <c r="Y33" s="50"/>
    </row>
    <row r="34" spans="2:25" ht="12.75">
      <c r="B34" s="51" t="s">
        <v>33</v>
      </c>
      <c r="C34" s="52"/>
      <c r="D34" s="53"/>
      <c r="E34" s="25" t="s">
        <v>34</v>
      </c>
      <c r="F34" s="49">
        <v>6585.5670061456285</v>
      </c>
      <c r="G34" s="49">
        <v>2983.2698341907353</v>
      </c>
      <c r="H34" s="49">
        <v>2000.3225598634644</v>
      </c>
      <c r="I34" s="49">
        <v>4878.776755081542</v>
      </c>
      <c r="J34" s="49">
        <v>1363.789702781998</v>
      </c>
      <c r="K34" s="49">
        <v>3831.5288954765037</v>
      </c>
      <c r="L34" s="49">
        <v>1000.0237313725877</v>
      </c>
      <c r="M34" s="49">
        <v>3230.0776191276295</v>
      </c>
      <c r="N34" s="49">
        <v>1840.200680627496</v>
      </c>
      <c r="O34" s="49">
        <v>1434.2937915562172</v>
      </c>
      <c r="P34" s="49">
        <v>2360.0892209129156</v>
      </c>
      <c r="Q34" s="49">
        <v>4555.442407485768</v>
      </c>
      <c r="R34" s="49">
        <v>1519.2927286576867</v>
      </c>
      <c r="S34" s="49">
        <v>3068.791942023822</v>
      </c>
      <c r="T34" s="49">
        <v>1424.3389898834469</v>
      </c>
      <c r="U34" s="49">
        <v>486.43747399734355</v>
      </c>
      <c r="V34" s="49">
        <f t="shared" si="5"/>
        <v>42562.243339184795</v>
      </c>
      <c r="W34" s="50"/>
      <c r="X34" s="50"/>
      <c r="Y34" s="50"/>
    </row>
    <row r="35" spans="2:25" ht="12.75">
      <c r="B35" s="51" t="s">
        <v>35</v>
      </c>
      <c r="C35" s="52"/>
      <c r="D35" s="53"/>
      <c r="E35" s="25" t="s">
        <v>122</v>
      </c>
      <c r="F35" s="49">
        <v>5301.613240173343</v>
      </c>
      <c r="G35" s="49">
        <v>2365.245280403052</v>
      </c>
      <c r="H35" s="49">
        <v>1667.403962972562</v>
      </c>
      <c r="I35" s="49">
        <v>4035.442640206668</v>
      </c>
      <c r="J35" s="49">
        <v>1100.5983514351328</v>
      </c>
      <c r="K35" s="49">
        <v>3153.4910770930965</v>
      </c>
      <c r="L35" s="49">
        <v>805.0061776763663</v>
      </c>
      <c r="M35" s="49">
        <v>2613.6036532003664</v>
      </c>
      <c r="N35" s="49">
        <v>1504.1172209391539</v>
      </c>
      <c r="O35" s="49">
        <v>1201.6685276859826</v>
      </c>
      <c r="P35" s="49">
        <v>1978.7407370518126</v>
      </c>
      <c r="Q35" s="49">
        <v>3724.8677016267948</v>
      </c>
      <c r="R35" s="49">
        <v>1213.857895676035</v>
      </c>
      <c r="S35" s="49">
        <v>2562.560674742022</v>
      </c>
      <c r="T35" s="49">
        <v>1135.642784406533</v>
      </c>
      <c r="U35" s="49">
        <v>394.6307886779411</v>
      </c>
      <c r="V35" s="49">
        <f t="shared" si="5"/>
        <v>34758.490713966865</v>
      </c>
      <c r="W35" s="50"/>
      <c r="X35" s="50"/>
      <c r="Y35" s="50"/>
    </row>
    <row r="36" spans="2:25" ht="12.75">
      <c r="B36" s="51" t="s">
        <v>36</v>
      </c>
      <c r="C36" s="52"/>
      <c r="D36" s="53"/>
      <c r="E36" s="25" t="s">
        <v>123</v>
      </c>
      <c r="F36" s="49">
        <v>5395.291435641713</v>
      </c>
      <c r="G36" s="49">
        <v>2480.471226394584</v>
      </c>
      <c r="H36" s="49">
        <v>1581.7013279126904</v>
      </c>
      <c r="I36" s="49">
        <v>3889.113905008765</v>
      </c>
      <c r="J36" s="49">
        <v>1114.59825008896</v>
      </c>
      <c r="K36" s="49">
        <v>3070.0319462358543</v>
      </c>
      <c r="L36" s="49">
        <v>819.3275460456291</v>
      </c>
      <c r="M36" s="49">
        <v>2632.9937311678023</v>
      </c>
      <c r="N36" s="49">
        <v>1484.9082850062596</v>
      </c>
      <c r="O36" s="49">
        <v>1128.0405523672591</v>
      </c>
      <c r="P36" s="49">
        <v>1854.7283872029545</v>
      </c>
      <c r="Q36" s="49">
        <v>3674.50633594003</v>
      </c>
      <c r="R36" s="49">
        <v>1253.9233960885088</v>
      </c>
      <c r="S36" s="49">
        <v>2422.048764935727</v>
      </c>
      <c r="T36" s="49">
        <v>1177.905887283763</v>
      </c>
      <c r="U36" s="49">
        <v>395.48677355537603</v>
      </c>
      <c r="V36" s="49">
        <f t="shared" si="5"/>
        <v>34375.07775087588</v>
      </c>
      <c r="W36" s="50"/>
      <c r="X36" s="50"/>
      <c r="Y36" s="50"/>
    </row>
    <row r="37" spans="2:25" ht="12.75">
      <c r="B37" s="51" t="s">
        <v>37</v>
      </c>
      <c r="C37" s="52"/>
      <c r="D37" s="53"/>
      <c r="E37" s="25" t="s">
        <v>124</v>
      </c>
      <c r="F37" s="49">
        <v>9054</v>
      </c>
      <c r="G37" s="49">
        <v>2075</v>
      </c>
      <c r="H37" s="49">
        <v>1541</v>
      </c>
      <c r="I37" s="49">
        <v>4667</v>
      </c>
      <c r="J37" s="49">
        <v>1598</v>
      </c>
      <c r="K37" s="49">
        <v>3924</v>
      </c>
      <c r="L37" s="49">
        <v>979</v>
      </c>
      <c r="M37" s="49">
        <v>3457</v>
      </c>
      <c r="N37" s="49">
        <v>1933</v>
      </c>
      <c r="O37" s="49">
        <v>1539</v>
      </c>
      <c r="P37" s="49">
        <v>2398</v>
      </c>
      <c r="Q37" s="49">
        <v>3738</v>
      </c>
      <c r="R37" s="49">
        <v>1593</v>
      </c>
      <c r="S37" s="49">
        <v>2921</v>
      </c>
      <c r="T37" s="49">
        <v>1748</v>
      </c>
      <c r="U37" s="49">
        <v>399</v>
      </c>
      <c r="V37" s="49">
        <f t="shared" si="5"/>
        <v>43564</v>
      </c>
      <c r="W37" s="50"/>
      <c r="X37" s="50"/>
      <c r="Y37" s="50"/>
    </row>
    <row r="38" spans="2:25" ht="12.75">
      <c r="B38" s="51" t="s">
        <v>38</v>
      </c>
      <c r="C38" s="52"/>
      <c r="D38" s="53"/>
      <c r="E38" s="25" t="s">
        <v>125</v>
      </c>
      <c r="F38" s="49">
        <v>8052</v>
      </c>
      <c r="G38" s="49">
        <v>1846</v>
      </c>
      <c r="H38" s="49">
        <v>1325</v>
      </c>
      <c r="I38" s="49">
        <v>4128</v>
      </c>
      <c r="J38" s="49">
        <v>1395</v>
      </c>
      <c r="K38" s="49">
        <v>3416</v>
      </c>
      <c r="L38" s="49">
        <v>799</v>
      </c>
      <c r="M38" s="49">
        <v>2980</v>
      </c>
      <c r="N38" s="49">
        <v>1696</v>
      </c>
      <c r="O38" s="49">
        <v>1354</v>
      </c>
      <c r="P38" s="49">
        <v>2083</v>
      </c>
      <c r="Q38" s="49">
        <v>3313</v>
      </c>
      <c r="R38" s="49">
        <v>1375</v>
      </c>
      <c r="S38" s="49">
        <v>2621</v>
      </c>
      <c r="T38" s="49">
        <v>1558</v>
      </c>
      <c r="U38" s="49">
        <v>365</v>
      </c>
      <c r="V38" s="49">
        <f t="shared" si="5"/>
        <v>38306</v>
      </c>
      <c r="W38" s="50"/>
      <c r="X38" s="50"/>
      <c r="Y38" s="50"/>
    </row>
    <row r="39" spans="2:25" ht="12.75">
      <c r="B39" s="51" t="s">
        <v>39</v>
      </c>
      <c r="C39" s="52"/>
      <c r="D39" s="53"/>
      <c r="E39" s="25" t="s">
        <v>126</v>
      </c>
      <c r="F39" s="49">
        <v>4608</v>
      </c>
      <c r="G39" s="49">
        <v>1111</v>
      </c>
      <c r="H39" s="49">
        <v>800</v>
      </c>
      <c r="I39" s="49">
        <v>2512</v>
      </c>
      <c r="J39" s="49">
        <v>845</v>
      </c>
      <c r="K39" s="49">
        <v>2141</v>
      </c>
      <c r="L39" s="49">
        <v>493</v>
      </c>
      <c r="M39" s="49">
        <v>1764</v>
      </c>
      <c r="N39" s="49">
        <v>1013</v>
      </c>
      <c r="O39" s="49">
        <v>752</v>
      </c>
      <c r="P39" s="49">
        <v>1399</v>
      </c>
      <c r="Q39" s="49">
        <v>1924</v>
      </c>
      <c r="R39" s="49">
        <v>802</v>
      </c>
      <c r="S39" s="49">
        <v>1537</v>
      </c>
      <c r="T39" s="49">
        <v>904</v>
      </c>
      <c r="U39" s="49">
        <v>199</v>
      </c>
      <c r="V39" s="49">
        <f t="shared" si="5"/>
        <v>22804</v>
      </c>
      <c r="W39" s="50"/>
      <c r="X39" s="50"/>
      <c r="Y39" s="50"/>
    </row>
    <row r="40" spans="2:25" ht="12.75">
      <c r="B40" s="51" t="s">
        <v>40</v>
      </c>
      <c r="C40" s="52"/>
      <c r="D40" s="53"/>
      <c r="E40" s="25" t="s">
        <v>127</v>
      </c>
      <c r="F40" s="49">
        <v>4446</v>
      </c>
      <c r="G40" s="49">
        <v>964</v>
      </c>
      <c r="H40" s="49">
        <v>741</v>
      </c>
      <c r="I40" s="49">
        <v>2155</v>
      </c>
      <c r="J40" s="49">
        <v>753</v>
      </c>
      <c r="K40" s="49">
        <v>1783</v>
      </c>
      <c r="L40" s="49">
        <v>486</v>
      </c>
      <c r="M40" s="49">
        <v>1693</v>
      </c>
      <c r="N40" s="49">
        <v>920</v>
      </c>
      <c r="O40" s="49">
        <v>787</v>
      </c>
      <c r="P40" s="49">
        <v>999</v>
      </c>
      <c r="Q40" s="49">
        <v>1814</v>
      </c>
      <c r="R40" s="49">
        <v>791</v>
      </c>
      <c r="S40" s="49">
        <v>1384</v>
      </c>
      <c r="T40" s="49">
        <v>844</v>
      </c>
      <c r="U40" s="49">
        <v>200</v>
      </c>
      <c r="V40" s="49">
        <f t="shared" si="5"/>
        <v>20760</v>
      </c>
      <c r="W40" s="50"/>
      <c r="X40" s="50"/>
      <c r="Y40" s="50"/>
    </row>
    <row r="41" spans="2:25" ht="12.75">
      <c r="B41" s="51" t="s">
        <v>41</v>
      </c>
      <c r="C41" s="52"/>
      <c r="D41" s="53"/>
      <c r="E41" s="25" t="s">
        <v>128</v>
      </c>
      <c r="F41" s="49">
        <v>5848</v>
      </c>
      <c r="G41" s="49">
        <v>1862</v>
      </c>
      <c r="H41" s="49">
        <v>629</v>
      </c>
      <c r="I41" s="49">
        <v>2920</v>
      </c>
      <c r="J41" s="49">
        <v>884</v>
      </c>
      <c r="K41" s="49">
        <v>2544</v>
      </c>
      <c r="L41" s="49">
        <v>979</v>
      </c>
      <c r="M41" s="49">
        <v>2330</v>
      </c>
      <c r="N41" s="49">
        <v>744</v>
      </c>
      <c r="O41" s="49">
        <v>964</v>
      </c>
      <c r="P41" s="49">
        <v>2398</v>
      </c>
      <c r="Q41" s="49">
        <v>2142</v>
      </c>
      <c r="R41" s="49">
        <v>1409</v>
      </c>
      <c r="S41" s="49">
        <v>2644</v>
      </c>
      <c r="T41" s="49">
        <v>1543</v>
      </c>
      <c r="U41" s="49">
        <v>399</v>
      </c>
      <c r="V41" s="49">
        <f t="shared" si="5"/>
        <v>30239</v>
      </c>
      <c r="W41" s="50"/>
      <c r="X41" s="50"/>
      <c r="Y41" s="50"/>
    </row>
    <row r="42" spans="2:25" ht="12.75">
      <c r="B42" s="51" t="s">
        <v>42</v>
      </c>
      <c r="C42" s="52"/>
      <c r="D42" s="53"/>
      <c r="E42" s="25" t="s">
        <v>129</v>
      </c>
      <c r="F42" s="49">
        <v>3206</v>
      </c>
      <c r="G42" s="49">
        <v>213</v>
      </c>
      <c r="H42" s="49">
        <v>912</v>
      </c>
      <c r="I42" s="49">
        <v>1747</v>
      </c>
      <c r="J42" s="49">
        <v>714</v>
      </c>
      <c r="K42" s="49">
        <v>1380</v>
      </c>
      <c r="L42" s="49">
        <v>0</v>
      </c>
      <c r="M42" s="49">
        <v>1127</v>
      </c>
      <c r="N42" s="49">
        <v>1189</v>
      </c>
      <c r="O42" s="49">
        <v>575</v>
      </c>
      <c r="P42" s="49">
        <v>0</v>
      </c>
      <c r="Q42" s="49">
        <v>1596</v>
      </c>
      <c r="R42" s="49">
        <v>184</v>
      </c>
      <c r="S42" s="49">
        <v>277</v>
      </c>
      <c r="T42" s="49">
        <v>205</v>
      </c>
      <c r="U42" s="49">
        <v>0</v>
      </c>
      <c r="V42" s="49">
        <f t="shared" si="5"/>
        <v>13325</v>
      </c>
      <c r="W42" s="50"/>
      <c r="X42" s="50"/>
      <c r="Y42" s="50"/>
    </row>
    <row r="43" spans="2:23" ht="12.75">
      <c r="B43" s="51" t="s">
        <v>43</v>
      </c>
      <c r="C43" s="52"/>
      <c r="D43" s="53"/>
      <c r="E43" s="25" t="s">
        <v>44</v>
      </c>
      <c r="F43" s="27">
        <f>SUM(F37/F33)*100</f>
        <v>84.64130769034945</v>
      </c>
      <c r="G43" s="27">
        <f aca="true" t="shared" si="6" ref="G43:V43">SUM(G37/G33)*100</f>
        <v>42.82132471202477</v>
      </c>
      <c r="H43" s="27">
        <f t="shared" si="6"/>
        <v>47.42844143349194</v>
      </c>
      <c r="I43" s="27">
        <f t="shared" si="6"/>
        <v>58.892885341549736</v>
      </c>
      <c r="J43" s="27">
        <f t="shared" si="6"/>
        <v>72.13806661226137</v>
      </c>
      <c r="K43" s="27">
        <f t="shared" si="6"/>
        <v>63.051104419327096</v>
      </c>
      <c r="L43" s="27">
        <f t="shared" si="6"/>
        <v>60.2708658758079</v>
      </c>
      <c r="M43" s="27">
        <f t="shared" si="6"/>
        <v>65.89032370388976</v>
      </c>
      <c r="N43" s="27">
        <f t="shared" si="6"/>
        <v>64.66990650147035</v>
      </c>
      <c r="O43" s="27">
        <f t="shared" si="6"/>
        <v>66.05975025709341</v>
      </c>
      <c r="P43" s="27">
        <f t="shared" si="6"/>
        <v>62.55430583300121</v>
      </c>
      <c r="Q43" s="27">
        <f t="shared" si="6"/>
        <v>50.51778678874822</v>
      </c>
      <c r="R43" s="27">
        <f t="shared" si="6"/>
        <v>64.55191168342773</v>
      </c>
      <c r="S43" s="27">
        <f t="shared" si="6"/>
        <v>58.60037853214113</v>
      </c>
      <c r="T43" s="27">
        <f t="shared" si="6"/>
        <v>75.5549265675443</v>
      </c>
      <c r="U43" s="27">
        <f t="shared" si="6"/>
        <v>50.498814236225975</v>
      </c>
      <c r="V43" s="27">
        <f t="shared" si="6"/>
        <v>63.014250482606116</v>
      </c>
      <c r="W43" s="10"/>
    </row>
    <row r="44" spans="2:22" ht="12.75">
      <c r="B44" s="51" t="s">
        <v>45</v>
      </c>
      <c r="C44" s="52"/>
      <c r="D44" s="53"/>
      <c r="E44" s="25" t="s">
        <v>46</v>
      </c>
      <c r="F44" s="27">
        <f>SUM(F39/F35)*100</f>
        <v>86.9169400189844</v>
      </c>
      <c r="G44" s="27">
        <f aca="true" t="shared" si="7" ref="G44:V44">SUM(G39/G35)*100</f>
        <v>46.97187260894476</v>
      </c>
      <c r="H44" s="27">
        <f t="shared" si="7"/>
        <v>47.97877525574553</v>
      </c>
      <c r="I44" s="27">
        <f t="shared" si="7"/>
        <v>62.248437754311695</v>
      </c>
      <c r="J44" s="27">
        <f t="shared" si="7"/>
        <v>76.77641883600465</v>
      </c>
      <c r="K44" s="27">
        <f t="shared" si="7"/>
        <v>67.89300960932428</v>
      </c>
      <c r="L44" s="27">
        <f t="shared" si="7"/>
        <v>61.24176604744007</v>
      </c>
      <c r="M44" s="27">
        <f t="shared" si="7"/>
        <v>67.49301860823374</v>
      </c>
      <c r="N44" s="27">
        <f t="shared" si="7"/>
        <v>67.34847430092545</v>
      </c>
      <c r="O44" s="27">
        <f t="shared" si="7"/>
        <v>62.579653429727756</v>
      </c>
      <c r="P44" s="27">
        <f t="shared" si="7"/>
        <v>70.7015312215391</v>
      </c>
      <c r="Q44" s="27">
        <f t="shared" si="7"/>
        <v>51.652841231373515</v>
      </c>
      <c r="R44" s="27">
        <f t="shared" si="7"/>
        <v>66.0703368044034</v>
      </c>
      <c r="S44" s="27">
        <f t="shared" si="7"/>
        <v>59.9790676236274</v>
      </c>
      <c r="T44" s="27">
        <f t="shared" si="7"/>
        <v>79.6024958211146</v>
      </c>
      <c r="U44" s="27">
        <f t="shared" si="7"/>
        <v>50.426881457139494</v>
      </c>
      <c r="V44" s="27">
        <f t="shared" si="7"/>
        <v>65.60699136121224</v>
      </c>
    </row>
    <row r="45" spans="2:22" ht="12.75">
      <c r="B45" s="51" t="s">
        <v>47</v>
      </c>
      <c r="C45" s="52"/>
      <c r="D45" s="53"/>
      <c r="E45" s="25" t="s">
        <v>48</v>
      </c>
      <c r="F45" s="27">
        <f>SUM(F40/F36)*100</f>
        <v>82.40518706050575</v>
      </c>
      <c r="G45" s="27">
        <f aca="true" t="shared" si="8" ref="G45:V45">SUM(G40/G36)*100</f>
        <v>38.86358324749422</v>
      </c>
      <c r="H45" s="27">
        <f t="shared" si="8"/>
        <v>46.84828841724934</v>
      </c>
      <c r="I45" s="27">
        <f t="shared" si="8"/>
        <v>55.41107955785479</v>
      </c>
      <c r="J45" s="27">
        <f t="shared" si="8"/>
        <v>67.55797435891367</v>
      </c>
      <c r="K45" s="27">
        <f t="shared" si="8"/>
        <v>58.07757154403961</v>
      </c>
      <c r="L45" s="27">
        <f t="shared" si="8"/>
        <v>59.3169364737719</v>
      </c>
      <c r="M45" s="27">
        <f t="shared" si="8"/>
        <v>64.29943147829333</v>
      </c>
      <c r="N45" s="27">
        <f t="shared" si="8"/>
        <v>61.95668845609019</v>
      </c>
      <c r="O45" s="27">
        <f t="shared" si="8"/>
        <v>69.76699537516045</v>
      </c>
      <c r="P45" s="27">
        <f t="shared" si="8"/>
        <v>53.86233406965609</v>
      </c>
      <c r="Q45" s="27">
        <f t="shared" si="8"/>
        <v>49.367175727999765</v>
      </c>
      <c r="R45" s="27">
        <f t="shared" si="8"/>
        <v>63.082003451522404</v>
      </c>
      <c r="S45" s="27">
        <f t="shared" si="8"/>
        <v>57.14170664258804</v>
      </c>
      <c r="T45" s="27">
        <f t="shared" si="8"/>
        <v>71.65258354776152</v>
      </c>
      <c r="U45" s="27">
        <f t="shared" si="8"/>
        <v>50.57059132522317</v>
      </c>
      <c r="V45" s="27">
        <f t="shared" si="8"/>
        <v>60.39259067412883</v>
      </c>
    </row>
    <row r="46" spans="2:22" ht="12.75">
      <c r="B46" s="51" t="s">
        <v>148</v>
      </c>
      <c r="C46" s="52"/>
      <c r="D46" s="53"/>
      <c r="E46" s="25" t="s">
        <v>49</v>
      </c>
      <c r="F46" s="27">
        <f>SUM(F38/F34)*100</f>
        <v>122.26737640792207</v>
      </c>
      <c r="G46" s="27">
        <f aca="true" t="shared" si="9" ref="G46:V46">SUM(G38/G34)*100</f>
        <v>61.87841203109809</v>
      </c>
      <c r="H46" s="27">
        <f t="shared" si="9"/>
        <v>66.23931692748795</v>
      </c>
      <c r="I46" s="27">
        <f t="shared" si="9"/>
        <v>84.61137303936765</v>
      </c>
      <c r="J46" s="27">
        <f t="shared" si="9"/>
        <v>102.28849779070308</v>
      </c>
      <c r="K46" s="27">
        <f t="shared" si="9"/>
        <v>89.15501078519658</v>
      </c>
      <c r="L46" s="27">
        <f t="shared" si="9"/>
        <v>79.8981039083271</v>
      </c>
      <c r="M46" s="27">
        <f t="shared" si="9"/>
        <v>92.25784489986437</v>
      </c>
      <c r="N46" s="27">
        <f t="shared" si="9"/>
        <v>92.16386114049668</v>
      </c>
      <c r="O46" s="27">
        <f t="shared" si="9"/>
        <v>94.4018588082224</v>
      </c>
      <c r="P46" s="27">
        <f t="shared" si="9"/>
        <v>88.25937517710734</v>
      </c>
      <c r="Q46" s="27">
        <f t="shared" si="9"/>
        <v>72.72619657216795</v>
      </c>
      <c r="R46" s="27">
        <f t="shared" si="9"/>
        <v>90.50263810680046</v>
      </c>
      <c r="S46" s="27">
        <f t="shared" si="9"/>
        <v>85.40820132209713</v>
      </c>
      <c r="T46" s="27">
        <f t="shared" si="9"/>
        <v>109.38407296759394</v>
      </c>
      <c r="U46" s="27">
        <f t="shared" si="9"/>
        <v>75.03533743002565</v>
      </c>
      <c r="V46" s="27">
        <f t="shared" si="9"/>
        <v>89.99995534712265</v>
      </c>
    </row>
    <row r="47" spans="2:26" ht="12.75">
      <c r="B47" s="51" t="s">
        <v>50</v>
      </c>
      <c r="C47" s="52"/>
      <c r="D47" s="53"/>
      <c r="E47" s="25" t="s">
        <v>51</v>
      </c>
      <c r="F47" s="49">
        <v>9185.954098951206</v>
      </c>
      <c r="G47" s="49">
        <v>4161.456590088692</v>
      </c>
      <c r="H47" s="49">
        <v>2789.846391604115</v>
      </c>
      <c r="I47" s="49">
        <v>6804.600830171611</v>
      </c>
      <c r="J47" s="49">
        <v>1902.2823488045365</v>
      </c>
      <c r="K47" s="49">
        <v>5344.057564380725</v>
      </c>
      <c r="L47" s="49">
        <v>1394.8949117527673</v>
      </c>
      <c r="M47" s="49">
        <v>4505.435044052843</v>
      </c>
      <c r="N47" s="49">
        <v>2566.6952970034467</v>
      </c>
      <c r="O47" s="49">
        <v>2000.372216830608</v>
      </c>
      <c r="P47" s="49">
        <v>3291.5468225348814</v>
      </c>
      <c r="Q47" s="49">
        <v>6353.8819082398695</v>
      </c>
      <c r="R47" s="49">
        <v>2119.255783452004</v>
      </c>
      <c r="S47" s="49">
        <v>4280.012939924318</v>
      </c>
      <c r="T47" s="49">
        <v>1986.8186174010034</v>
      </c>
      <c r="U47" s="49">
        <v>678.4955736975152</v>
      </c>
      <c r="V47" s="49">
        <f>SUM(F47:U47)</f>
        <v>59365.60693889014</v>
      </c>
      <c r="W47" s="50"/>
      <c r="X47" s="50"/>
      <c r="Y47" s="50"/>
      <c r="Z47" s="50"/>
    </row>
    <row r="48" spans="2:26" ht="12.75">
      <c r="B48" s="51" t="s">
        <v>52</v>
      </c>
      <c r="C48" s="52"/>
      <c r="D48" s="53"/>
      <c r="E48" s="25" t="s">
        <v>53</v>
      </c>
      <c r="F48" s="49">
        <v>2921.020548035015</v>
      </c>
      <c r="G48" s="49">
        <v>1323.2619352549473</v>
      </c>
      <c r="H48" s="49">
        <v>887.1841372368556</v>
      </c>
      <c r="I48" s="49">
        <v>2163.8687744184367</v>
      </c>
      <c r="J48" s="49">
        <v>604.9046515648571</v>
      </c>
      <c r="K48" s="49">
        <v>1699.4017650647047</v>
      </c>
      <c r="L48" s="49">
        <v>443.5594048947024</v>
      </c>
      <c r="M48" s="49">
        <v>1432.6839861599713</v>
      </c>
      <c r="N48" s="49">
        <v>816.1963600240133</v>
      </c>
      <c r="O48" s="49">
        <v>636.1327167758554</v>
      </c>
      <c r="P48" s="49">
        <v>1046.73668903991</v>
      </c>
      <c r="Q48" s="49">
        <v>2020.504060977006</v>
      </c>
      <c r="R48" s="49">
        <v>673.8896629626228</v>
      </c>
      <c r="S48" s="49">
        <v>1361.0677745676464</v>
      </c>
      <c r="T48" s="49">
        <v>631.7748022746347</v>
      </c>
      <c r="U48" s="49">
        <v>215.75576689615727</v>
      </c>
      <c r="V48" s="49">
        <f aca="true" t="shared" si="10" ref="V48:V56">SUM(F48:U48)</f>
        <v>18877.943036147335</v>
      </c>
      <c r="W48" s="50"/>
      <c r="X48" s="50"/>
      <c r="Y48" s="50"/>
      <c r="Z48" s="50"/>
    </row>
    <row r="49" spans="2:26" ht="12.75">
      <c r="B49" s="51" t="s">
        <v>54</v>
      </c>
      <c r="C49" s="52"/>
      <c r="D49" s="53"/>
      <c r="E49" s="25" t="s">
        <v>130</v>
      </c>
      <c r="F49" s="49">
        <v>4537.814511909471</v>
      </c>
      <c r="G49" s="49">
        <v>2024.4864857941666</v>
      </c>
      <c r="H49" s="49">
        <v>1427.1825494658042</v>
      </c>
      <c r="I49" s="49">
        <v>3454.059989881372</v>
      </c>
      <c r="J49" s="49">
        <v>942.0361208322865</v>
      </c>
      <c r="K49" s="49">
        <v>2699.1704080515315</v>
      </c>
      <c r="L49" s="49">
        <v>689.029649985775</v>
      </c>
      <c r="M49" s="49">
        <v>2237.064087587885</v>
      </c>
      <c r="N49" s="49">
        <v>1287.4203838693202</v>
      </c>
      <c r="O49" s="49">
        <v>1028.5452062248223</v>
      </c>
      <c r="P49" s="49">
        <v>1693.6653099965797</v>
      </c>
      <c r="Q49" s="49">
        <v>3188.229307883705</v>
      </c>
      <c r="R49" s="49">
        <v>1038.9784627545755</v>
      </c>
      <c r="S49" s="49">
        <v>2193.374825869543</v>
      </c>
      <c r="T49" s="49">
        <v>972.0317333553267</v>
      </c>
      <c r="U49" s="49">
        <v>337.77668015075534</v>
      </c>
      <c r="V49" s="49">
        <f t="shared" si="10"/>
        <v>29750.865713612922</v>
      </c>
      <c r="W49" s="50"/>
      <c r="X49" s="50"/>
      <c r="Y49" s="50"/>
      <c r="Z49" s="50"/>
    </row>
    <row r="50" spans="2:26" ht="12.75">
      <c r="B50" s="51" t="s">
        <v>55</v>
      </c>
      <c r="C50" s="52"/>
      <c r="D50" s="53"/>
      <c r="E50" s="25" t="s">
        <v>131</v>
      </c>
      <c r="F50" s="49">
        <v>4648.1395870417355</v>
      </c>
      <c r="G50" s="49">
        <v>2136.9701042945253</v>
      </c>
      <c r="H50" s="49">
        <v>1362.6638421383107</v>
      </c>
      <c r="I50" s="49">
        <v>3350.540840290239</v>
      </c>
      <c r="J50" s="49">
        <v>960.2462279722499</v>
      </c>
      <c r="K50" s="49">
        <v>2644.8871563291937</v>
      </c>
      <c r="L50" s="49">
        <v>705.8652617669924</v>
      </c>
      <c r="M50" s="49">
        <v>2268.370956464958</v>
      </c>
      <c r="N50" s="49">
        <v>1279.274913134126</v>
      </c>
      <c r="O50" s="49">
        <v>971.8270106057857</v>
      </c>
      <c r="P50" s="49">
        <v>1597.8815125383016</v>
      </c>
      <c r="Q50" s="49">
        <v>3165.652600356165</v>
      </c>
      <c r="R50" s="49">
        <v>1080.2773206974284</v>
      </c>
      <c r="S50" s="49">
        <v>2086.6381140547737</v>
      </c>
      <c r="T50" s="49">
        <v>1014.7868840456767</v>
      </c>
      <c r="U50" s="49">
        <v>340.7188935467599</v>
      </c>
      <c r="V50" s="49">
        <f t="shared" si="10"/>
        <v>29614.741225277223</v>
      </c>
      <c r="W50" s="50"/>
      <c r="X50" s="50"/>
      <c r="Y50" s="50"/>
      <c r="Z50" s="50"/>
    </row>
    <row r="51" spans="2:26" ht="12.75">
      <c r="B51" s="51" t="s">
        <v>56</v>
      </c>
      <c r="C51" s="52"/>
      <c r="D51" s="53"/>
      <c r="E51" s="25" t="s">
        <v>132</v>
      </c>
      <c r="F51" s="49">
        <v>4655</v>
      </c>
      <c r="G51" s="49">
        <v>661</v>
      </c>
      <c r="H51" s="49">
        <v>350</v>
      </c>
      <c r="I51" s="49">
        <v>1058</v>
      </c>
      <c r="J51" s="49">
        <v>388</v>
      </c>
      <c r="K51" s="49">
        <v>564</v>
      </c>
      <c r="L51" s="49">
        <v>467</v>
      </c>
      <c r="M51" s="49">
        <v>900</v>
      </c>
      <c r="N51" s="49">
        <v>546</v>
      </c>
      <c r="O51" s="49">
        <v>240</v>
      </c>
      <c r="P51" s="49">
        <v>213</v>
      </c>
      <c r="Q51" s="49">
        <v>793</v>
      </c>
      <c r="R51" s="49">
        <v>259</v>
      </c>
      <c r="S51" s="49">
        <v>571</v>
      </c>
      <c r="T51" s="49">
        <v>464</v>
      </c>
      <c r="U51" s="49">
        <v>76</v>
      </c>
      <c r="V51" s="49">
        <f t="shared" si="10"/>
        <v>12205</v>
      </c>
      <c r="W51" s="50"/>
      <c r="X51" s="50"/>
      <c r="Y51" s="50"/>
      <c r="Z51" s="50"/>
    </row>
    <row r="52" spans="2:26" ht="12.75">
      <c r="B52" s="51" t="s">
        <v>57</v>
      </c>
      <c r="C52" s="52"/>
      <c r="D52" s="53"/>
      <c r="E52" s="25" t="s">
        <v>133</v>
      </c>
      <c r="F52" s="49">
        <v>3011</v>
      </c>
      <c r="G52" s="49">
        <v>413</v>
      </c>
      <c r="H52" s="49">
        <v>201</v>
      </c>
      <c r="I52" s="49">
        <v>680</v>
      </c>
      <c r="J52" s="49">
        <v>246</v>
      </c>
      <c r="K52" s="49">
        <v>389</v>
      </c>
      <c r="L52" s="49">
        <v>289</v>
      </c>
      <c r="M52" s="49">
        <v>656</v>
      </c>
      <c r="N52" s="49">
        <v>378</v>
      </c>
      <c r="O52" s="49">
        <v>185</v>
      </c>
      <c r="P52" s="49">
        <v>144</v>
      </c>
      <c r="Q52" s="49">
        <v>545</v>
      </c>
      <c r="R52" s="49">
        <v>200</v>
      </c>
      <c r="S52" s="49">
        <v>376</v>
      </c>
      <c r="T52" s="49">
        <v>325</v>
      </c>
      <c r="U52" s="49">
        <v>57</v>
      </c>
      <c r="V52" s="49">
        <f t="shared" si="10"/>
        <v>8095</v>
      </c>
      <c r="W52" s="50"/>
      <c r="X52" s="50"/>
      <c r="Y52" s="50"/>
      <c r="Z52" s="50"/>
    </row>
    <row r="53" spans="2:26" ht="12.75">
      <c r="B53" s="51" t="s">
        <v>58</v>
      </c>
      <c r="C53" s="52"/>
      <c r="D53" s="53"/>
      <c r="E53" s="25" t="s">
        <v>134</v>
      </c>
      <c r="F53" s="49">
        <v>2367</v>
      </c>
      <c r="G53" s="49">
        <v>357</v>
      </c>
      <c r="H53" s="49">
        <v>199</v>
      </c>
      <c r="I53" s="49">
        <v>699</v>
      </c>
      <c r="J53" s="49">
        <v>237</v>
      </c>
      <c r="K53" s="49">
        <v>372</v>
      </c>
      <c r="L53" s="49">
        <v>235</v>
      </c>
      <c r="M53" s="49">
        <v>478</v>
      </c>
      <c r="N53" s="49">
        <v>322</v>
      </c>
      <c r="O53" s="49">
        <v>137</v>
      </c>
      <c r="P53" s="49">
        <v>165</v>
      </c>
      <c r="Q53" s="49">
        <v>430</v>
      </c>
      <c r="R53" s="49">
        <v>154</v>
      </c>
      <c r="S53" s="49">
        <v>346</v>
      </c>
      <c r="T53" s="49">
        <v>261</v>
      </c>
      <c r="U53" s="49">
        <v>51</v>
      </c>
      <c r="V53" s="49">
        <f t="shared" si="10"/>
        <v>6810</v>
      </c>
      <c r="W53" s="50"/>
      <c r="X53" s="50"/>
      <c r="Y53" s="50"/>
      <c r="Z53" s="50"/>
    </row>
    <row r="54" spans="2:26" ht="12.75">
      <c r="B54" s="51" t="s">
        <v>59</v>
      </c>
      <c r="C54" s="52"/>
      <c r="D54" s="53"/>
      <c r="E54" s="25" t="s">
        <v>135</v>
      </c>
      <c r="F54" s="49">
        <v>2288</v>
      </c>
      <c r="G54" s="49">
        <v>304</v>
      </c>
      <c r="H54" s="49">
        <v>151</v>
      </c>
      <c r="I54" s="49">
        <v>359</v>
      </c>
      <c r="J54" s="49">
        <v>151</v>
      </c>
      <c r="K54" s="49">
        <v>192</v>
      </c>
      <c r="L54" s="49">
        <v>232</v>
      </c>
      <c r="M54" s="49">
        <v>422</v>
      </c>
      <c r="N54" s="49">
        <v>224</v>
      </c>
      <c r="O54" s="49">
        <v>103</v>
      </c>
      <c r="P54" s="49">
        <v>48</v>
      </c>
      <c r="Q54" s="49">
        <v>363</v>
      </c>
      <c r="R54" s="49">
        <v>105</v>
      </c>
      <c r="S54" s="49">
        <v>225</v>
      </c>
      <c r="T54" s="49">
        <v>203</v>
      </c>
      <c r="U54" s="49">
        <v>25</v>
      </c>
      <c r="V54" s="49">
        <f t="shared" si="10"/>
        <v>5395</v>
      </c>
      <c r="W54" s="50"/>
      <c r="X54" s="50"/>
      <c r="Y54" s="50"/>
      <c r="Z54" s="50"/>
    </row>
    <row r="55" spans="2:26" ht="12.75">
      <c r="B55" s="51" t="s">
        <v>60</v>
      </c>
      <c r="C55" s="52"/>
      <c r="D55" s="53"/>
      <c r="E55" s="25" t="s">
        <v>136</v>
      </c>
      <c r="F55" s="49">
        <v>4296</v>
      </c>
      <c r="G55" s="49">
        <v>410</v>
      </c>
      <c r="H55" s="49">
        <v>294</v>
      </c>
      <c r="I55" s="49">
        <v>975</v>
      </c>
      <c r="J55" s="49">
        <v>388</v>
      </c>
      <c r="K55" s="49">
        <v>490</v>
      </c>
      <c r="L55" s="49">
        <v>467</v>
      </c>
      <c r="M55" s="49">
        <v>853</v>
      </c>
      <c r="N55" s="49">
        <v>255</v>
      </c>
      <c r="O55" s="49">
        <v>240</v>
      </c>
      <c r="P55" s="49">
        <v>213</v>
      </c>
      <c r="Q55" s="49">
        <v>600</v>
      </c>
      <c r="R55" s="49">
        <v>259</v>
      </c>
      <c r="S55" s="49">
        <v>571</v>
      </c>
      <c r="T55" s="49">
        <v>449</v>
      </c>
      <c r="U55" s="49">
        <v>76</v>
      </c>
      <c r="V55" s="49">
        <f t="shared" si="10"/>
        <v>10836</v>
      </c>
      <c r="W55" s="50"/>
      <c r="X55" s="50"/>
      <c r="Y55" s="50"/>
      <c r="Z55" s="50"/>
    </row>
    <row r="56" spans="2:26" ht="12.75">
      <c r="B56" s="51" t="s">
        <v>61</v>
      </c>
      <c r="C56" s="52"/>
      <c r="D56" s="53"/>
      <c r="E56" s="25" t="s">
        <v>137</v>
      </c>
      <c r="F56" s="49">
        <v>359</v>
      </c>
      <c r="G56" s="49">
        <v>251</v>
      </c>
      <c r="H56" s="49">
        <v>56</v>
      </c>
      <c r="I56" s="49">
        <v>83</v>
      </c>
      <c r="J56" s="49">
        <v>0</v>
      </c>
      <c r="K56" s="49">
        <v>74</v>
      </c>
      <c r="L56" s="49">
        <v>0</v>
      </c>
      <c r="M56" s="49">
        <v>47</v>
      </c>
      <c r="N56" s="49">
        <v>291</v>
      </c>
      <c r="O56" s="49">
        <v>0</v>
      </c>
      <c r="P56" s="49">
        <v>0</v>
      </c>
      <c r="Q56" s="49">
        <v>193</v>
      </c>
      <c r="R56" s="49">
        <v>0</v>
      </c>
      <c r="S56" s="49">
        <v>0</v>
      </c>
      <c r="T56" s="49">
        <v>15</v>
      </c>
      <c r="U56" s="49">
        <v>0</v>
      </c>
      <c r="V56" s="49">
        <f t="shared" si="10"/>
        <v>1369</v>
      </c>
      <c r="W56" s="50"/>
      <c r="X56" s="50"/>
      <c r="Y56" s="50"/>
      <c r="Z56" s="50"/>
    </row>
    <row r="57" spans="2:22" ht="12.75">
      <c r="B57" s="51" t="s">
        <v>62</v>
      </c>
      <c r="C57" s="52"/>
      <c r="D57" s="53"/>
      <c r="E57" s="25" t="s">
        <v>63</v>
      </c>
      <c r="F57" s="27">
        <f>SUM(F51/F47)*100</f>
        <v>50.67519334253454</v>
      </c>
      <c r="G57" s="27">
        <f aca="true" t="shared" si="11" ref="G57:V57">SUM(G51/G47)*100</f>
        <v>15.883861472309924</v>
      </c>
      <c r="H57" s="27">
        <f t="shared" si="11"/>
        <v>12.545493581772288</v>
      </c>
      <c r="I57" s="27">
        <f t="shared" si="11"/>
        <v>15.548303661088045</v>
      </c>
      <c r="J57" s="27">
        <f t="shared" si="11"/>
        <v>20.396551555232236</v>
      </c>
      <c r="K57" s="27">
        <f t="shared" si="11"/>
        <v>10.553778532611238</v>
      </c>
      <c r="L57" s="27">
        <f t="shared" si="11"/>
        <v>33.479224568479296</v>
      </c>
      <c r="M57" s="27">
        <f t="shared" si="11"/>
        <v>19.97587338847547</v>
      </c>
      <c r="N57" s="27">
        <f t="shared" si="11"/>
        <v>21.272489984979575</v>
      </c>
      <c r="O57" s="27">
        <f t="shared" si="11"/>
        <v>11.997767114575119</v>
      </c>
      <c r="P57" s="27">
        <f t="shared" si="11"/>
        <v>6.471121678772436</v>
      </c>
      <c r="Q57" s="27">
        <f t="shared" si="11"/>
        <v>12.480559309288045</v>
      </c>
      <c r="R57" s="27">
        <f t="shared" si="11"/>
        <v>12.221271354896162</v>
      </c>
      <c r="S57" s="27">
        <f t="shared" si="11"/>
        <v>13.341081160612026</v>
      </c>
      <c r="T57" s="27">
        <f t="shared" si="11"/>
        <v>23.353918467251304</v>
      </c>
      <c r="U57" s="27">
        <f t="shared" si="11"/>
        <v>11.201252144628151</v>
      </c>
      <c r="V57" s="27">
        <f t="shared" si="11"/>
        <v>20.55904189198908</v>
      </c>
    </row>
    <row r="58" spans="2:22" ht="12.75">
      <c r="B58" s="51" t="s">
        <v>64</v>
      </c>
      <c r="C58" s="52"/>
      <c r="D58" s="53"/>
      <c r="E58" s="25" t="s">
        <v>65</v>
      </c>
      <c r="F58" s="27">
        <f>SUM(F53/F49)*100</f>
        <v>52.161673726147704</v>
      </c>
      <c r="G58" s="27">
        <f aca="true" t="shared" si="12" ref="G58:V58">SUM(G53/G49)*100</f>
        <v>17.634101413127283</v>
      </c>
      <c r="H58" s="27">
        <f t="shared" si="12"/>
        <v>13.943556139646319</v>
      </c>
      <c r="I58" s="27">
        <f t="shared" si="12"/>
        <v>20.237054424292346</v>
      </c>
      <c r="J58" s="27">
        <f t="shared" si="12"/>
        <v>25.158270979101218</v>
      </c>
      <c r="K58" s="27">
        <f t="shared" si="12"/>
        <v>13.78201238759646</v>
      </c>
      <c r="L58" s="27">
        <f t="shared" si="12"/>
        <v>34.105934338943406</v>
      </c>
      <c r="M58" s="27">
        <f t="shared" si="12"/>
        <v>21.36729129273197</v>
      </c>
      <c r="N58" s="27">
        <f t="shared" si="12"/>
        <v>25.011255378156623</v>
      </c>
      <c r="O58" s="27">
        <f t="shared" si="12"/>
        <v>13.31978401832677</v>
      </c>
      <c r="P58" s="27">
        <f t="shared" si="12"/>
        <v>9.74218454060048</v>
      </c>
      <c r="Q58" s="27">
        <f t="shared" si="12"/>
        <v>13.487110194260996</v>
      </c>
      <c r="R58" s="27">
        <f t="shared" si="12"/>
        <v>14.822251424895747</v>
      </c>
      <c r="S58" s="27">
        <f t="shared" si="12"/>
        <v>15.774777567387805</v>
      </c>
      <c r="T58" s="27">
        <f t="shared" si="12"/>
        <v>26.85097523504321</v>
      </c>
      <c r="U58" s="27">
        <f t="shared" si="12"/>
        <v>15.098733274670664</v>
      </c>
      <c r="V58" s="27">
        <f t="shared" si="12"/>
        <v>22.890090209657295</v>
      </c>
    </row>
    <row r="59" spans="2:22" ht="12.75">
      <c r="B59" s="51" t="s">
        <v>66</v>
      </c>
      <c r="C59" s="52"/>
      <c r="D59" s="53"/>
      <c r="E59" s="25" t="s">
        <v>67</v>
      </c>
      <c r="F59" s="27">
        <f>SUM(F54/F50)*100</f>
        <v>49.223995044782555</v>
      </c>
      <c r="G59" s="27">
        <f aca="true" t="shared" si="13" ref="G59:V59">SUM(G54/G50)*100</f>
        <v>14.225748848290934</v>
      </c>
      <c r="H59" s="27">
        <f t="shared" si="13"/>
        <v>11.081236276369435</v>
      </c>
      <c r="I59" s="27">
        <f t="shared" si="13"/>
        <v>10.714688079101336</v>
      </c>
      <c r="J59" s="27">
        <f t="shared" si="13"/>
        <v>15.72513336697676</v>
      </c>
      <c r="K59" s="27">
        <f t="shared" si="13"/>
        <v>7.259288909190154</v>
      </c>
      <c r="L59" s="27">
        <f t="shared" si="13"/>
        <v>32.86746246999526</v>
      </c>
      <c r="M59" s="27">
        <f t="shared" si="13"/>
        <v>18.60365910598887</v>
      </c>
      <c r="N59" s="27">
        <f t="shared" si="13"/>
        <v>17.50991891580341</v>
      </c>
      <c r="O59" s="27">
        <f t="shared" si="13"/>
        <v>10.598594078569109</v>
      </c>
      <c r="P59" s="27">
        <f t="shared" si="13"/>
        <v>3.003977430325856</v>
      </c>
      <c r="Q59" s="27">
        <f t="shared" si="13"/>
        <v>11.466829934502579</v>
      </c>
      <c r="R59" s="27">
        <f t="shared" si="13"/>
        <v>9.719726406198353</v>
      </c>
      <c r="S59" s="27">
        <f t="shared" si="13"/>
        <v>10.782895150073628</v>
      </c>
      <c r="T59" s="27">
        <f t="shared" si="13"/>
        <v>20.004200211052662</v>
      </c>
      <c r="U59" s="27">
        <f t="shared" si="13"/>
        <v>7.337426973819704</v>
      </c>
      <c r="V59" s="27">
        <f t="shared" si="13"/>
        <v>18.21727888473048</v>
      </c>
    </row>
    <row r="60" spans="2:22" ht="12.75">
      <c r="B60" s="51" t="s">
        <v>68</v>
      </c>
      <c r="C60" s="52"/>
      <c r="D60" s="53"/>
      <c r="E60" s="25" t="s">
        <v>69</v>
      </c>
      <c r="F60" s="27">
        <f>SUM(F52/F48)*100</f>
        <v>103.0804114687079</v>
      </c>
      <c r="G60" s="27">
        <f aca="true" t="shared" si="14" ref="G60:V60">SUM(G52/G48)*100</f>
        <v>31.210751930261566</v>
      </c>
      <c r="H60" s="27">
        <f t="shared" si="14"/>
        <v>22.655950615394975</v>
      </c>
      <c r="I60" s="27">
        <f t="shared" si="14"/>
        <v>31.4251958362289</v>
      </c>
      <c r="J60" s="27">
        <f t="shared" si="14"/>
        <v>40.667566262486275</v>
      </c>
      <c r="K60" s="27">
        <f t="shared" si="14"/>
        <v>22.890408142255215</v>
      </c>
      <c r="L60" s="27">
        <f t="shared" si="14"/>
        <v>65.15474518426824</v>
      </c>
      <c r="M60" s="27">
        <f t="shared" si="14"/>
        <v>45.788185415422944</v>
      </c>
      <c r="N60" s="27">
        <f t="shared" si="14"/>
        <v>46.31238492522545</v>
      </c>
      <c r="O60" s="27">
        <f t="shared" si="14"/>
        <v>29.0819816559106</v>
      </c>
      <c r="P60" s="27">
        <f t="shared" si="14"/>
        <v>13.75704143246187</v>
      </c>
      <c r="Q60" s="27">
        <f t="shared" si="14"/>
        <v>26.973467191967316</v>
      </c>
      <c r="R60" s="27">
        <f t="shared" si="14"/>
        <v>29.678449009106256</v>
      </c>
      <c r="S60" s="27">
        <f t="shared" si="14"/>
        <v>27.625369362627023</v>
      </c>
      <c r="T60" s="27">
        <f t="shared" si="14"/>
        <v>51.442380865756874</v>
      </c>
      <c r="U60" s="27">
        <f t="shared" si="14"/>
        <v>26.418760814599207</v>
      </c>
      <c r="V60" s="27">
        <f t="shared" si="14"/>
        <v>42.880731150103365</v>
      </c>
    </row>
    <row r="61" spans="2:22" ht="12.75">
      <c r="B61" s="51" t="s">
        <v>70</v>
      </c>
      <c r="C61" s="52"/>
      <c r="D61" s="53"/>
      <c r="E61" s="28" t="s">
        <v>71</v>
      </c>
      <c r="F61" s="49">
        <v>6192.722642689181</v>
      </c>
      <c r="G61" s="49">
        <v>2805.4365368472822</v>
      </c>
      <c r="H61" s="49">
        <v>1880.8015763856672</v>
      </c>
      <c r="I61" s="49">
        <v>4587.373926323003</v>
      </c>
      <c r="J61" s="49">
        <v>1282.4271574358486</v>
      </c>
      <c r="K61" s="49">
        <v>3602.7311014057873</v>
      </c>
      <c r="L61" s="49">
        <v>940.370159957954</v>
      </c>
      <c r="M61" s="49">
        <v>3037.350136751567</v>
      </c>
      <c r="N61" s="49">
        <v>1730.3500767263895</v>
      </c>
      <c r="O61" s="49">
        <v>1348.5724875856552</v>
      </c>
      <c r="P61" s="49">
        <v>2219.0323410354717</v>
      </c>
      <c r="Q61" s="49">
        <v>4283.500857442544</v>
      </c>
      <c r="R61" s="49">
        <v>1428.6952513356568</v>
      </c>
      <c r="S61" s="49">
        <v>2885.4134061760547</v>
      </c>
      <c r="T61" s="49">
        <v>1339.4118498953926</v>
      </c>
      <c r="U61" s="49">
        <v>457.40988024134117</v>
      </c>
      <c r="V61" s="49">
        <f>SUM(F61:U61)</f>
        <v>40021.599388234805</v>
      </c>
    </row>
    <row r="62" spans="2:22" ht="13.5" customHeight="1">
      <c r="B62" s="51" t="s">
        <v>72</v>
      </c>
      <c r="C62" s="64"/>
      <c r="D62" s="65"/>
      <c r="E62" s="25" t="s">
        <v>73</v>
      </c>
      <c r="F62" s="49">
        <v>2677.4474711071607</v>
      </c>
      <c r="G62" s="49">
        <v>1212.8363737807545</v>
      </c>
      <c r="H62" s="49">
        <v>813.3363347053795</v>
      </c>
      <c r="I62" s="49">
        <v>1983.6797026852087</v>
      </c>
      <c r="J62" s="49">
        <v>554.4701003026557</v>
      </c>
      <c r="K62" s="49">
        <v>1557.8535028060664</v>
      </c>
      <c r="L62" s="49">
        <v>406.5725195205556</v>
      </c>
      <c r="M62" s="49">
        <v>1313.248299319352</v>
      </c>
      <c r="N62" s="49">
        <v>748.1889297668542</v>
      </c>
      <c r="O62" s="49">
        <v>583.1960316017478</v>
      </c>
      <c r="P62" s="49">
        <v>959.6342993168621</v>
      </c>
      <c r="Q62" s="49">
        <v>1852.1540652653061</v>
      </c>
      <c r="R62" s="49">
        <v>617.6752935906317</v>
      </c>
      <c r="S62" s="49">
        <v>1247.7850284678982</v>
      </c>
      <c r="T62" s="49">
        <v>599</v>
      </c>
      <c r="U62" s="49">
        <v>205</v>
      </c>
      <c r="V62" s="49">
        <f aca="true" t="shared" si="15" ref="V62:V70">SUM(F62:U62)</f>
        <v>17332.077952236432</v>
      </c>
    </row>
    <row r="63" spans="2:22" ht="12.75">
      <c r="B63" s="51" t="s">
        <v>74</v>
      </c>
      <c r="C63" s="52"/>
      <c r="D63" s="53"/>
      <c r="E63" s="28" t="s">
        <v>138</v>
      </c>
      <c r="F63" s="49">
        <v>3060.254782094161</v>
      </c>
      <c r="G63" s="49">
        <v>1365.2925727080046</v>
      </c>
      <c r="H63" s="49">
        <v>962.4770273138028</v>
      </c>
      <c r="I63" s="49">
        <v>2329.3820348832833</v>
      </c>
      <c r="J63" s="49">
        <v>635.2993354215688</v>
      </c>
      <c r="K63" s="49">
        <v>1820.2923736190683</v>
      </c>
      <c r="L63" s="49">
        <v>464.67441007991994</v>
      </c>
      <c r="M63" s="49">
        <v>1508.652690391967</v>
      </c>
      <c r="N63" s="49">
        <v>868.2228804111564</v>
      </c>
      <c r="O63" s="49">
        <v>693.6401604095208</v>
      </c>
      <c r="P63" s="49">
        <v>1142.1902218746802</v>
      </c>
      <c r="Q63" s="49">
        <v>2150.1085952846265</v>
      </c>
      <c r="R63" s="49">
        <v>700.6762398050528</v>
      </c>
      <c r="S63" s="49">
        <v>1479.1891079231768</v>
      </c>
      <c r="T63" s="49">
        <v>655.528063683723</v>
      </c>
      <c r="U63" s="49">
        <v>227.79307043034567</v>
      </c>
      <c r="V63" s="49">
        <f t="shared" si="15"/>
        <v>20063.67356633406</v>
      </c>
    </row>
    <row r="64" spans="2:22" ht="12.75">
      <c r="B64" s="51" t="s">
        <v>75</v>
      </c>
      <c r="C64" s="52"/>
      <c r="D64" s="53"/>
      <c r="E64" s="25" t="s">
        <v>139</v>
      </c>
      <c r="F64" s="49">
        <v>3132.4678605950203</v>
      </c>
      <c r="G64" s="49">
        <v>1440.1439641392774</v>
      </c>
      <c r="H64" s="49">
        <v>918.3245490718646</v>
      </c>
      <c r="I64" s="49">
        <v>2257.9918914397194</v>
      </c>
      <c r="J64" s="49">
        <v>647.1278220142797</v>
      </c>
      <c r="K64" s="49">
        <v>1782.4387277867186</v>
      </c>
      <c r="L64" s="49">
        <v>475.6957498780342</v>
      </c>
      <c r="M64" s="49">
        <v>1528.6974463595998</v>
      </c>
      <c r="N64" s="49">
        <v>862.127196315233</v>
      </c>
      <c r="O64" s="49">
        <v>654.9323271761343</v>
      </c>
      <c r="P64" s="49">
        <v>1076.8421191607915</v>
      </c>
      <c r="Q64" s="49">
        <v>2133.3922621579177</v>
      </c>
      <c r="R64" s="49">
        <v>728.019011530604</v>
      </c>
      <c r="S64" s="49">
        <v>1406.2242982528778</v>
      </c>
      <c r="T64" s="49">
        <v>683.8837862116694</v>
      </c>
      <c r="U64" s="49">
        <v>229.61680981099553</v>
      </c>
      <c r="V64" s="49">
        <f t="shared" si="15"/>
        <v>19957.92582190074</v>
      </c>
    </row>
    <row r="65" spans="2:28" ht="12.75">
      <c r="B65" s="51" t="s">
        <v>76</v>
      </c>
      <c r="C65" s="52"/>
      <c r="D65" s="53"/>
      <c r="E65" s="25" t="s">
        <v>140</v>
      </c>
      <c r="F65" s="49">
        <v>4880</v>
      </c>
      <c r="G65" s="49">
        <v>509</v>
      </c>
      <c r="H65" s="49">
        <v>41</v>
      </c>
      <c r="I65" s="49">
        <v>100</v>
      </c>
      <c r="J65" s="49">
        <v>25</v>
      </c>
      <c r="K65" s="49">
        <v>12</v>
      </c>
      <c r="L65" s="49">
        <v>52</v>
      </c>
      <c r="M65" s="49">
        <v>165</v>
      </c>
      <c r="N65" s="49">
        <v>61</v>
      </c>
      <c r="O65" s="49">
        <v>0</v>
      </c>
      <c r="P65" s="49">
        <v>0</v>
      </c>
      <c r="Q65" s="49">
        <v>300</v>
      </c>
      <c r="R65" s="49">
        <v>0</v>
      </c>
      <c r="S65" s="49">
        <v>42</v>
      </c>
      <c r="T65" s="49">
        <v>20</v>
      </c>
      <c r="U65" s="49">
        <v>0</v>
      </c>
      <c r="V65" s="49">
        <f t="shared" si="15"/>
        <v>6207</v>
      </c>
      <c r="W65" s="50"/>
      <c r="X65" s="50"/>
      <c r="Y65" s="50"/>
      <c r="Z65" s="50"/>
      <c r="AA65" s="50"/>
      <c r="AB65" s="50"/>
    </row>
    <row r="66" spans="2:28" ht="12.75">
      <c r="B66" s="51" t="s">
        <v>77</v>
      </c>
      <c r="C66" s="52"/>
      <c r="D66" s="53"/>
      <c r="E66" s="25" t="s">
        <v>141</v>
      </c>
      <c r="F66" s="49">
        <v>3328</v>
      </c>
      <c r="G66" s="49">
        <v>314</v>
      </c>
      <c r="H66" s="49">
        <v>23</v>
      </c>
      <c r="I66" s="49">
        <v>57</v>
      </c>
      <c r="J66" s="49">
        <v>9</v>
      </c>
      <c r="K66" s="49">
        <v>7</v>
      </c>
      <c r="L66" s="49">
        <v>35</v>
      </c>
      <c r="M66" s="49">
        <v>130</v>
      </c>
      <c r="N66" s="49">
        <v>40</v>
      </c>
      <c r="O66" s="49">
        <v>0</v>
      </c>
      <c r="P66" s="49">
        <v>0</v>
      </c>
      <c r="Q66" s="49">
        <v>201</v>
      </c>
      <c r="R66" s="49">
        <v>0</v>
      </c>
      <c r="S66" s="49">
        <v>26</v>
      </c>
      <c r="T66" s="49">
        <v>15</v>
      </c>
      <c r="U66" s="49">
        <v>0</v>
      </c>
      <c r="V66" s="49">
        <f t="shared" si="15"/>
        <v>4185</v>
      </c>
      <c r="W66" s="50"/>
      <c r="X66" s="50"/>
      <c r="Y66" s="50"/>
      <c r="Z66" s="50"/>
      <c r="AA66" s="50"/>
      <c r="AB66" s="50"/>
    </row>
    <row r="67" spans="2:28" ht="12.75">
      <c r="B67" s="51" t="s">
        <v>78</v>
      </c>
      <c r="C67" s="52"/>
      <c r="D67" s="53"/>
      <c r="E67" s="25" t="s">
        <v>142</v>
      </c>
      <c r="F67" s="49">
        <v>2308</v>
      </c>
      <c r="G67" s="49">
        <v>205</v>
      </c>
      <c r="H67" s="49">
        <v>25</v>
      </c>
      <c r="I67" s="49">
        <v>74</v>
      </c>
      <c r="J67" s="49">
        <v>14</v>
      </c>
      <c r="K67" s="49">
        <v>8</v>
      </c>
      <c r="L67" s="49">
        <v>31</v>
      </c>
      <c r="M67" s="49">
        <v>83</v>
      </c>
      <c r="N67" s="49">
        <v>27</v>
      </c>
      <c r="O67" s="49">
        <v>0</v>
      </c>
      <c r="P67" s="49">
        <v>0</v>
      </c>
      <c r="Q67" s="49">
        <v>145</v>
      </c>
      <c r="R67" s="49">
        <v>0</v>
      </c>
      <c r="S67" s="49">
        <v>33</v>
      </c>
      <c r="T67" s="49">
        <v>9</v>
      </c>
      <c r="U67" s="49">
        <v>0</v>
      </c>
      <c r="V67" s="49">
        <f t="shared" si="15"/>
        <v>2962</v>
      </c>
      <c r="W67" s="50"/>
      <c r="X67" s="50"/>
      <c r="Y67" s="50"/>
      <c r="Z67" s="50"/>
      <c r="AA67" s="50"/>
      <c r="AB67" s="50"/>
    </row>
    <row r="68" spans="2:28" ht="12.75">
      <c r="B68" s="51" t="s">
        <v>79</v>
      </c>
      <c r="C68" s="52"/>
      <c r="D68" s="53"/>
      <c r="E68" s="25" t="s">
        <v>143</v>
      </c>
      <c r="F68" s="49">
        <v>2572</v>
      </c>
      <c r="G68" s="49">
        <v>304</v>
      </c>
      <c r="H68" s="49">
        <v>16</v>
      </c>
      <c r="I68" s="49">
        <v>26</v>
      </c>
      <c r="J68" s="49">
        <v>11</v>
      </c>
      <c r="K68" s="49">
        <v>4</v>
      </c>
      <c r="L68" s="49">
        <v>21</v>
      </c>
      <c r="M68" s="49">
        <v>82</v>
      </c>
      <c r="N68" s="49">
        <v>34</v>
      </c>
      <c r="O68" s="49">
        <v>0</v>
      </c>
      <c r="P68" s="49">
        <v>0</v>
      </c>
      <c r="Q68" s="49">
        <v>155</v>
      </c>
      <c r="R68" s="49">
        <v>0</v>
      </c>
      <c r="S68" s="49">
        <v>9</v>
      </c>
      <c r="T68" s="49">
        <v>11</v>
      </c>
      <c r="U68" s="49">
        <v>0</v>
      </c>
      <c r="V68" s="49">
        <f t="shared" si="15"/>
        <v>3245</v>
      </c>
      <c r="W68" s="50"/>
      <c r="X68" s="50"/>
      <c r="Y68" s="50"/>
      <c r="Z68" s="50"/>
      <c r="AA68" s="50"/>
      <c r="AB68" s="50"/>
    </row>
    <row r="69" spans="2:28" ht="12.75">
      <c r="B69" s="51" t="s">
        <v>80</v>
      </c>
      <c r="C69" s="52"/>
      <c r="D69" s="53"/>
      <c r="E69" s="28" t="s">
        <v>144</v>
      </c>
      <c r="F69" s="49">
        <v>4618</v>
      </c>
      <c r="G69" s="49">
        <v>509</v>
      </c>
      <c r="H69" s="49">
        <v>41</v>
      </c>
      <c r="I69" s="49">
        <v>100</v>
      </c>
      <c r="J69" s="49">
        <v>25</v>
      </c>
      <c r="K69" s="49">
        <v>12</v>
      </c>
      <c r="L69" s="49">
        <v>52</v>
      </c>
      <c r="M69" s="49">
        <v>165</v>
      </c>
      <c r="N69" s="49">
        <v>44</v>
      </c>
      <c r="O69" s="49">
        <v>0</v>
      </c>
      <c r="P69" s="49">
        <v>0</v>
      </c>
      <c r="Q69" s="49">
        <v>176</v>
      </c>
      <c r="R69" s="49">
        <v>0</v>
      </c>
      <c r="S69" s="49">
        <v>42</v>
      </c>
      <c r="T69" s="49">
        <v>20</v>
      </c>
      <c r="U69" s="49">
        <v>0</v>
      </c>
      <c r="V69" s="49">
        <f t="shared" si="15"/>
        <v>5804</v>
      </c>
      <c r="W69" s="50"/>
      <c r="X69" s="50"/>
      <c r="Y69" s="50"/>
      <c r="Z69" s="50"/>
      <c r="AA69" s="50"/>
      <c r="AB69" s="50"/>
    </row>
    <row r="70" spans="2:28" ht="12.75">
      <c r="B70" s="51" t="s">
        <v>81</v>
      </c>
      <c r="C70" s="52"/>
      <c r="D70" s="53"/>
      <c r="E70" s="28" t="s">
        <v>145</v>
      </c>
      <c r="F70" s="49">
        <v>262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49">
        <v>0</v>
      </c>
      <c r="N70" s="49">
        <v>17</v>
      </c>
      <c r="O70" s="49">
        <v>0</v>
      </c>
      <c r="P70" s="49">
        <v>0</v>
      </c>
      <c r="Q70" s="49">
        <v>124</v>
      </c>
      <c r="R70" s="49">
        <v>0</v>
      </c>
      <c r="S70" s="49">
        <v>0</v>
      </c>
      <c r="T70" s="49">
        <v>0</v>
      </c>
      <c r="U70" s="49">
        <v>0</v>
      </c>
      <c r="V70" s="49">
        <f t="shared" si="15"/>
        <v>403</v>
      </c>
      <c r="W70" s="50"/>
      <c r="X70" s="50"/>
      <c r="Y70" s="50"/>
      <c r="Z70" s="50"/>
      <c r="AA70" s="50"/>
      <c r="AB70" s="50"/>
    </row>
    <row r="71" spans="2:22" ht="12.75">
      <c r="B71" s="51" t="s">
        <v>82</v>
      </c>
      <c r="C71" s="52"/>
      <c r="D71" s="53"/>
      <c r="E71" s="25" t="s">
        <v>83</v>
      </c>
      <c r="F71" s="27">
        <f>SUM(F65/F61)*100</f>
        <v>78.80217283364182</v>
      </c>
      <c r="G71" s="27">
        <f aca="true" t="shared" si="16" ref="G71:V71">SUM(G65/G61)*100</f>
        <v>18.14334394361344</v>
      </c>
      <c r="H71" s="27">
        <f t="shared" si="16"/>
        <v>2.1799216097420344</v>
      </c>
      <c r="I71" s="27">
        <f t="shared" si="16"/>
        <v>2.179896420175949</v>
      </c>
      <c r="J71" s="27">
        <f t="shared" si="16"/>
        <v>1.9494284611054478</v>
      </c>
      <c r="K71" s="27">
        <f t="shared" si="16"/>
        <v>0.3330806452726265</v>
      </c>
      <c r="L71" s="27">
        <f t="shared" si="16"/>
        <v>5.529737353886796</v>
      </c>
      <c r="M71" s="27">
        <f t="shared" si="16"/>
        <v>5.432366785887478</v>
      </c>
      <c r="N71" s="27">
        <f t="shared" si="16"/>
        <v>3.5252981937276258</v>
      </c>
      <c r="O71" s="27">
        <f t="shared" si="16"/>
        <v>0</v>
      </c>
      <c r="P71" s="27">
        <f t="shared" si="16"/>
        <v>0</v>
      </c>
      <c r="Q71" s="27">
        <f t="shared" si="16"/>
        <v>7.003617134306224</v>
      </c>
      <c r="R71" s="27">
        <f t="shared" si="16"/>
        <v>0</v>
      </c>
      <c r="S71" s="27">
        <f t="shared" si="16"/>
        <v>1.4555973126797537</v>
      </c>
      <c r="T71" s="27">
        <f t="shared" si="16"/>
        <v>1.4931927025703102</v>
      </c>
      <c r="U71" s="27">
        <f t="shared" si="16"/>
        <v>0</v>
      </c>
      <c r="V71" s="27">
        <f t="shared" si="16"/>
        <v>15.509125309531429</v>
      </c>
    </row>
    <row r="72" spans="2:22" ht="12.75">
      <c r="B72" s="51" t="s">
        <v>84</v>
      </c>
      <c r="C72" s="52"/>
      <c r="D72" s="53"/>
      <c r="E72" s="25" t="s">
        <v>85</v>
      </c>
      <c r="F72" s="27">
        <f>SUM(F67/F63)*100</f>
        <v>75.41855709218478</v>
      </c>
      <c r="G72" s="27">
        <f aca="true" t="shared" si="17" ref="G72:V72">SUM(G67/G63)*100</f>
        <v>15.015096697800859</v>
      </c>
      <c r="H72" s="27">
        <f t="shared" si="17"/>
        <v>2.5974645929755873</v>
      </c>
      <c r="I72" s="27">
        <f t="shared" si="17"/>
        <v>3.176808221744007</v>
      </c>
      <c r="J72" s="27">
        <f t="shared" si="17"/>
        <v>2.203685604473354</v>
      </c>
      <c r="K72" s="27">
        <f t="shared" si="17"/>
        <v>0.43948983778328765</v>
      </c>
      <c r="L72" s="27">
        <f t="shared" si="17"/>
        <v>6.671337893272038</v>
      </c>
      <c r="M72" s="27">
        <f t="shared" si="17"/>
        <v>5.501597586283133</v>
      </c>
      <c r="N72" s="27">
        <f t="shared" si="17"/>
        <v>3.1098005603369785</v>
      </c>
      <c r="O72" s="27">
        <f t="shared" si="17"/>
        <v>0</v>
      </c>
      <c r="P72" s="27">
        <f t="shared" si="17"/>
        <v>0</v>
      </c>
      <c r="Q72" s="27">
        <f t="shared" si="17"/>
        <v>6.743845418691759</v>
      </c>
      <c r="R72" s="27">
        <f t="shared" si="17"/>
        <v>0</v>
      </c>
      <c r="S72" s="27">
        <f t="shared" si="17"/>
        <v>2.2309520684838553</v>
      </c>
      <c r="T72" s="27">
        <f t="shared" si="17"/>
        <v>1.3729389325339838</v>
      </c>
      <c r="U72" s="27">
        <f t="shared" si="17"/>
        <v>0</v>
      </c>
      <c r="V72" s="27">
        <f t="shared" si="17"/>
        <v>14.76299935905109</v>
      </c>
    </row>
    <row r="73" spans="2:22" ht="12.75">
      <c r="B73" s="51" t="s">
        <v>86</v>
      </c>
      <c r="C73" s="52"/>
      <c r="D73" s="53"/>
      <c r="E73" s="25" t="s">
        <v>87</v>
      </c>
      <c r="F73" s="27">
        <f>SUM(F68/F64)*100</f>
        <v>82.10778576069546</v>
      </c>
      <c r="G73" s="27">
        <f aca="true" t="shared" si="18" ref="G73:V73">SUM(G68/G64)*100</f>
        <v>21.109000736720787</v>
      </c>
      <c r="H73" s="27">
        <f t="shared" si="18"/>
        <v>1.7423034172581942</v>
      </c>
      <c r="I73" s="27">
        <f t="shared" si="18"/>
        <v>1.151465605282671</v>
      </c>
      <c r="J73" s="27">
        <f t="shared" si="18"/>
        <v>1.699818741490807</v>
      </c>
      <c r="K73" s="27">
        <f t="shared" si="18"/>
        <v>0.22441164106475972</v>
      </c>
      <c r="L73" s="27">
        <f t="shared" si="18"/>
        <v>4.414586425332638</v>
      </c>
      <c r="M73" s="27">
        <f t="shared" si="18"/>
        <v>5.364043761260455</v>
      </c>
      <c r="N73" s="27">
        <f t="shared" si="18"/>
        <v>3.9437336097640108</v>
      </c>
      <c r="O73" s="27">
        <f t="shared" si="18"/>
        <v>0</v>
      </c>
      <c r="P73" s="27">
        <f t="shared" si="18"/>
        <v>0</v>
      </c>
      <c r="Q73" s="27">
        <f t="shared" si="18"/>
        <v>7.265424308008791</v>
      </c>
      <c r="R73" s="27">
        <f t="shared" si="18"/>
        <v>0</v>
      </c>
      <c r="S73" s="27">
        <f t="shared" si="18"/>
        <v>0.6400116973644806</v>
      </c>
      <c r="T73" s="27">
        <f t="shared" si="18"/>
        <v>1.6084604170737544</v>
      </c>
      <c r="U73" s="27">
        <f t="shared" si="18"/>
        <v>0</v>
      </c>
      <c r="V73" s="27">
        <f t="shared" si="18"/>
        <v>16.25920463357527</v>
      </c>
    </row>
    <row r="74" spans="2:22" ht="12.75">
      <c r="B74" s="51" t="s">
        <v>88</v>
      </c>
      <c r="C74" s="52"/>
      <c r="D74" s="53"/>
      <c r="E74" s="25" t="s">
        <v>89</v>
      </c>
      <c r="F74" s="27">
        <f>SUM(F66/F62)*100</f>
        <v>124.2974899008505</v>
      </c>
      <c r="G74" s="27">
        <f aca="true" t="shared" si="19" ref="G74:V74">SUM(G66/G62)*100</f>
        <v>25.889724845666777</v>
      </c>
      <c r="H74" s="27">
        <f t="shared" si="19"/>
        <v>2.827858417063274</v>
      </c>
      <c r="I74" s="27">
        <f t="shared" si="19"/>
        <v>2.8734477608881077</v>
      </c>
      <c r="J74" s="27">
        <f t="shared" si="19"/>
        <v>1.6231713838288808</v>
      </c>
      <c r="K74" s="27">
        <f t="shared" si="19"/>
        <v>0.4493362172624914</v>
      </c>
      <c r="L74" s="27">
        <f t="shared" si="19"/>
        <v>8.608550337163273</v>
      </c>
      <c r="M74" s="27">
        <f t="shared" si="19"/>
        <v>9.899118092700226</v>
      </c>
      <c r="N74" s="27">
        <f t="shared" si="19"/>
        <v>5.346243229295646</v>
      </c>
      <c r="O74" s="27">
        <f t="shared" si="19"/>
        <v>0</v>
      </c>
      <c r="P74" s="27">
        <f t="shared" si="19"/>
        <v>0</v>
      </c>
      <c r="Q74" s="27">
        <f t="shared" si="19"/>
        <v>10.852228967853621</v>
      </c>
      <c r="R74" s="27">
        <f t="shared" si="19"/>
        <v>0</v>
      </c>
      <c r="S74" s="27">
        <f t="shared" si="19"/>
        <v>2.0836922552215817</v>
      </c>
      <c r="T74" s="27">
        <f t="shared" si="19"/>
        <v>2.5041736227045077</v>
      </c>
      <c r="U74" s="27">
        <f t="shared" si="19"/>
        <v>0</v>
      </c>
      <c r="V74" s="27">
        <f t="shared" si="19"/>
        <v>24.145979561902394</v>
      </c>
    </row>
    <row r="75" spans="2:22" ht="12.75">
      <c r="B75" s="51" t="s">
        <v>90</v>
      </c>
      <c r="C75" s="52"/>
      <c r="D75" s="53"/>
      <c r="E75" s="25" t="s">
        <v>91</v>
      </c>
      <c r="F75" s="26">
        <f aca="true" t="shared" si="20" ref="F75:V75">SUM(F23+F37+F51+F65)</f>
        <v>20876</v>
      </c>
      <c r="G75" s="26">
        <f t="shared" si="20"/>
        <v>3896</v>
      </c>
      <c r="H75" s="26">
        <f t="shared" si="20"/>
        <v>2224</v>
      </c>
      <c r="I75" s="26">
        <f t="shared" si="20"/>
        <v>6683</v>
      </c>
      <c r="J75" s="26">
        <f t="shared" si="20"/>
        <v>2235</v>
      </c>
      <c r="K75" s="26">
        <f t="shared" si="20"/>
        <v>5093</v>
      </c>
      <c r="L75" s="26">
        <f t="shared" si="20"/>
        <v>1734</v>
      </c>
      <c r="M75" s="26">
        <f t="shared" si="20"/>
        <v>5451</v>
      </c>
      <c r="N75" s="26">
        <f t="shared" si="20"/>
        <v>2983</v>
      </c>
      <c r="O75" s="26">
        <f t="shared" si="20"/>
        <v>2069</v>
      </c>
      <c r="P75" s="26">
        <f t="shared" si="20"/>
        <v>3053</v>
      </c>
      <c r="Q75" s="26">
        <f t="shared" si="20"/>
        <v>5606</v>
      </c>
      <c r="R75" s="26">
        <f t="shared" si="20"/>
        <v>2110</v>
      </c>
      <c r="S75" s="26">
        <f t="shared" si="20"/>
        <v>3893</v>
      </c>
      <c r="T75" s="26">
        <f t="shared" si="20"/>
        <v>2576</v>
      </c>
      <c r="U75" s="26">
        <f t="shared" si="20"/>
        <v>541</v>
      </c>
      <c r="V75" s="26">
        <f t="shared" si="20"/>
        <v>71023</v>
      </c>
    </row>
    <row r="76" spans="2:22" ht="12.75">
      <c r="B76" s="51" t="s">
        <v>92</v>
      </c>
      <c r="C76" s="52"/>
      <c r="D76" s="53"/>
      <c r="E76" s="25" t="s">
        <v>93</v>
      </c>
      <c r="F76" s="26">
        <v>17</v>
      </c>
      <c r="G76" s="26">
        <v>0</v>
      </c>
      <c r="H76" s="26">
        <v>0</v>
      </c>
      <c r="I76" s="26">
        <v>844</v>
      </c>
      <c r="J76" s="26">
        <v>200</v>
      </c>
      <c r="K76" s="26">
        <v>392</v>
      </c>
      <c r="L76" s="26">
        <v>70</v>
      </c>
      <c r="M76" s="26">
        <v>1</v>
      </c>
      <c r="N76" s="26">
        <v>3</v>
      </c>
      <c r="O76" s="26">
        <v>0</v>
      </c>
      <c r="P76" s="26">
        <v>438</v>
      </c>
      <c r="Q76" s="26">
        <v>0</v>
      </c>
      <c r="R76" s="26">
        <v>18</v>
      </c>
      <c r="S76" s="26">
        <v>0</v>
      </c>
      <c r="T76" s="26">
        <v>323</v>
      </c>
      <c r="U76" s="26">
        <v>65</v>
      </c>
      <c r="V76" s="26">
        <f>SUM(F76:U76)</f>
        <v>2371</v>
      </c>
    </row>
    <row r="77" spans="2:22" ht="12.75">
      <c r="B77" s="51" t="s">
        <v>94</v>
      </c>
      <c r="C77" s="52"/>
      <c r="D77" s="53"/>
      <c r="E77" s="25" t="s">
        <v>95</v>
      </c>
      <c r="F77" s="26">
        <v>41</v>
      </c>
      <c r="G77" s="26">
        <v>2</v>
      </c>
      <c r="H77" s="26">
        <v>0</v>
      </c>
      <c r="I77" s="26">
        <v>4520</v>
      </c>
      <c r="J77" s="26">
        <v>1451</v>
      </c>
      <c r="K77" s="26">
        <v>3434</v>
      </c>
      <c r="L77" s="26">
        <v>9</v>
      </c>
      <c r="M77" s="26">
        <v>33</v>
      </c>
      <c r="N77" s="26">
        <v>0</v>
      </c>
      <c r="O77" s="26">
        <v>0</v>
      </c>
      <c r="P77" s="26">
        <v>2381</v>
      </c>
      <c r="Q77" s="26">
        <v>5</v>
      </c>
      <c r="R77" s="26">
        <v>23</v>
      </c>
      <c r="S77" s="26">
        <v>0</v>
      </c>
      <c r="T77" s="26">
        <v>1691</v>
      </c>
      <c r="U77" s="26">
        <v>390</v>
      </c>
      <c r="V77" s="26">
        <f>SUM(F77:U77)</f>
        <v>13980</v>
      </c>
    </row>
    <row r="78" spans="2:22" ht="12.75">
      <c r="B78" s="51" t="s">
        <v>96</v>
      </c>
      <c r="C78" s="52"/>
      <c r="D78" s="53"/>
      <c r="E78" s="25" t="s">
        <v>97</v>
      </c>
      <c r="F78" s="26">
        <v>44</v>
      </c>
      <c r="G78" s="26">
        <v>0</v>
      </c>
      <c r="H78" s="26">
        <v>0</v>
      </c>
      <c r="I78" s="26">
        <v>971</v>
      </c>
      <c r="J78" s="26">
        <v>358</v>
      </c>
      <c r="K78" s="26">
        <v>469</v>
      </c>
      <c r="L78" s="26">
        <v>14</v>
      </c>
      <c r="M78" s="26">
        <v>0</v>
      </c>
      <c r="N78" s="26">
        <v>0</v>
      </c>
      <c r="O78" s="26">
        <v>0</v>
      </c>
      <c r="P78" s="26">
        <v>213</v>
      </c>
      <c r="Q78" s="26">
        <v>0</v>
      </c>
      <c r="R78" s="26">
        <v>0</v>
      </c>
      <c r="S78" s="26">
        <v>0</v>
      </c>
      <c r="T78" s="26">
        <v>434</v>
      </c>
      <c r="U78" s="26">
        <v>65</v>
      </c>
      <c r="V78" s="26">
        <f>SUM(F78:U78)</f>
        <v>2568</v>
      </c>
    </row>
    <row r="79" spans="2:22" ht="12.75">
      <c r="B79" s="51" t="s">
        <v>98</v>
      </c>
      <c r="C79" s="52"/>
      <c r="D79" s="53"/>
      <c r="E79" s="25" t="s">
        <v>99</v>
      </c>
      <c r="F79" s="26">
        <v>356</v>
      </c>
      <c r="G79" s="26">
        <v>0</v>
      </c>
      <c r="H79" s="26">
        <v>0</v>
      </c>
      <c r="I79" s="26">
        <v>94</v>
      </c>
      <c r="J79" s="26">
        <v>25</v>
      </c>
      <c r="K79" s="26">
        <v>5</v>
      </c>
      <c r="L79" s="26">
        <v>0</v>
      </c>
      <c r="M79" s="26">
        <v>0</v>
      </c>
      <c r="N79" s="26">
        <v>0</v>
      </c>
      <c r="O79" s="26">
        <v>0</v>
      </c>
      <c r="P79" s="26">
        <v>0</v>
      </c>
      <c r="Q79" s="26">
        <v>0</v>
      </c>
      <c r="R79" s="26">
        <v>0</v>
      </c>
      <c r="S79" s="26">
        <v>0</v>
      </c>
      <c r="T79" s="26">
        <v>19</v>
      </c>
      <c r="U79" s="26">
        <v>0</v>
      </c>
      <c r="V79" s="26">
        <f>SUM(F79:U79)</f>
        <v>499</v>
      </c>
    </row>
    <row r="80" spans="2:22" ht="12.75">
      <c r="B80" s="51" t="s">
        <v>100</v>
      </c>
      <c r="C80" s="52"/>
      <c r="D80" s="53"/>
      <c r="E80" s="25" t="s">
        <v>101</v>
      </c>
      <c r="F80" s="27">
        <f aca="true" t="shared" si="21" ref="F80:V80">SUM(SUM(F76:F79)/F75)*100</f>
        <v>2.1939068787123968</v>
      </c>
      <c r="G80" s="27">
        <f t="shared" si="21"/>
        <v>0.051334702258726904</v>
      </c>
      <c r="H80" s="27">
        <f t="shared" si="21"/>
        <v>0</v>
      </c>
      <c r="I80" s="27">
        <f t="shared" si="21"/>
        <v>96.19931168636839</v>
      </c>
      <c r="J80" s="27">
        <f t="shared" si="21"/>
        <v>91.00671140939596</v>
      </c>
      <c r="K80" s="27">
        <f t="shared" si="21"/>
        <v>84.42960926762223</v>
      </c>
      <c r="L80" s="27">
        <f t="shared" si="21"/>
        <v>5.3633217993079585</v>
      </c>
      <c r="M80" s="27">
        <f t="shared" si="21"/>
        <v>0.6237387635296276</v>
      </c>
      <c r="N80" s="27">
        <f t="shared" si="21"/>
        <v>0.10056989607777406</v>
      </c>
      <c r="O80" s="27">
        <f t="shared" si="21"/>
        <v>0</v>
      </c>
      <c r="P80" s="27">
        <f t="shared" si="21"/>
        <v>99.31215198165738</v>
      </c>
      <c r="Q80" s="27">
        <f t="shared" si="21"/>
        <v>0.08919015340706386</v>
      </c>
      <c r="R80" s="27">
        <f t="shared" si="21"/>
        <v>1.943127962085308</v>
      </c>
      <c r="S80" s="27">
        <f t="shared" si="21"/>
        <v>0</v>
      </c>
      <c r="T80" s="27">
        <f t="shared" si="21"/>
        <v>95.76863354037268</v>
      </c>
      <c r="U80" s="27">
        <f t="shared" si="21"/>
        <v>96.11829944547135</v>
      </c>
      <c r="V80" s="27">
        <f t="shared" si="21"/>
        <v>27.340439012714192</v>
      </c>
    </row>
    <row r="81" spans="2:23" ht="12.75">
      <c r="B81" s="4"/>
      <c r="C81" s="5"/>
      <c r="D81" s="5"/>
      <c r="E81" s="5"/>
      <c r="F81" s="9"/>
      <c r="G81" s="11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</row>
    <row r="82" spans="2:23" s="19" customFormat="1" ht="11.25">
      <c r="B82" s="20" t="s">
        <v>102</v>
      </c>
      <c r="C82" s="21"/>
      <c r="D82" s="21"/>
      <c r="E82" s="21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</row>
    <row r="83" spans="2:23" s="19" customFormat="1" ht="11.25">
      <c r="B83" s="23" t="s">
        <v>103</v>
      </c>
      <c r="C83" s="21"/>
      <c r="D83" s="21"/>
      <c r="E83" s="21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</row>
    <row r="84" spans="2:23" s="19" customFormat="1" ht="11.25">
      <c r="B84" s="23" t="s">
        <v>104</v>
      </c>
      <c r="C84" s="21"/>
      <c r="D84" s="21"/>
      <c r="E84" s="21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</row>
    <row r="85" spans="2:23" s="19" customFormat="1" ht="11.25">
      <c r="B85" s="23" t="s">
        <v>105</v>
      </c>
      <c r="C85" s="21"/>
      <c r="D85" s="21"/>
      <c r="E85" s="21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</row>
    <row r="86" spans="2:23" s="19" customFormat="1" ht="11.25">
      <c r="B86" s="23" t="s">
        <v>106</v>
      </c>
      <c r="C86" s="21"/>
      <c r="D86" s="21"/>
      <c r="E86" s="21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</row>
    <row r="87" spans="2:23" ht="12.75">
      <c r="B87" s="4"/>
      <c r="C87" s="4"/>
      <c r="D87" s="4"/>
      <c r="E87" s="4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</row>
    <row r="88" spans="2:23" ht="12.75">
      <c r="B88" s="4"/>
      <c r="C88" s="4"/>
      <c r="D88" s="4"/>
      <c r="E88" s="4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</row>
    <row r="89" spans="2:23" ht="12.75">
      <c r="B89" s="4"/>
      <c r="C89" s="4"/>
      <c r="D89" s="4"/>
      <c r="E89" s="4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</row>
    <row r="90" spans="2:23" ht="12.75">
      <c r="B90" s="4"/>
      <c r="C90" s="4"/>
      <c r="D90" s="4"/>
      <c r="E90" s="4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</row>
    <row r="91" spans="2:23" ht="12.75">
      <c r="B91" s="4"/>
      <c r="C91" s="4"/>
      <c r="D91" s="4"/>
      <c r="E91" s="4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</row>
    <row r="92" spans="2:23" ht="12.75">
      <c r="B92" s="4"/>
      <c r="C92" s="4"/>
      <c r="D92" s="4"/>
      <c r="E92" s="4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</row>
    <row r="93" spans="2:23" ht="12.75">
      <c r="B93" s="4"/>
      <c r="C93" s="4"/>
      <c r="D93" s="4"/>
      <c r="E93" s="4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</row>
    <row r="94" spans="2:23" ht="12.75">
      <c r="B94" s="4"/>
      <c r="C94" s="4"/>
      <c r="D94" s="4"/>
      <c r="E94" s="4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</row>
    <row r="95" spans="2:23" ht="12.75">
      <c r="B95" s="4"/>
      <c r="C95" s="4"/>
      <c r="D95" s="4"/>
      <c r="E95" s="4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</row>
    <row r="96" spans="2:23" ht="12.75">
      <c r="B96" s="4"/>
      <c r="C96" s="4"/>
      <c r="D96" s="4"/>
      <c r="E96" s="4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</row>
    <row r="97" spans="2:23" ht="12.75">
      <c r="B97" s="4"/>
      <c r="C97" s="4"/>
      <c r="D97" s="4"/>
      <c r="E97" s="4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</row>
    <row r="98" spans="2:23" ht="12.75">
      <c r="B98" s="4"/>
      <c r="C98" s="4"/>
      <c r="D98" s="4"/>
      <c r="E98" s="4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</row>
    <row r="99" spans="2:23" ht="12.75">
      <c r="B99" s="4"/>
      <c r="C99" s="4"/>
      <c r="D99" s="4"/>
      <c r="E99" s="4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</row>
    <row r="100" spans="2:23" ht="12.75">
      <c r="B100" s="4"/>
      <c r="C100" s="4"/>
      <c r="D100" s="4"/>
      <c r="E100" s="4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</row>
    <row r="101" spans="2:23" ht="12.75">
      <c r="B101" s="4"/>
      <c r="C101" s="4"/>
      <c r="D101" s="4"/>
      <c r="E101" s="4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</row>
    <row r="102" spans="2:23" ht="12.75">
      <c r="B102" s="4"/>
      <c r="C102" s="4"/>
      <c r="D102" s="4"/>
      <c r="E102" s="4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</row>
    <row r="103" spans="2:23" ht="12.75">
      <c r="B103" s="4"/>
      <c r="C103" s="4"/>
      <c r="D103" s="4"/>
      <c r="E103" s="4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</row>
    <row r="104" spans="2:23" ht="12.75">
      <c r="B104" s="4"/>
      <c r="C104" s="4"/>
      <c r="D104" s="4"/>
      <c r="E104" s="4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</row>
    <row r="105" spans="2:23" ht="12.75">
      <c r="B105" s="4"/>
      <c r="C105" s="4"/>
      <c r="D105" s="4"/>
      <c r="E105" s="4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</row>
    <row r="106" spans="2:23" ht="12.75">
      <c r="B106" s="4"/>
      <c r="C106" s="4"/>
      <c r="D106" s="4"/>
      <c r="E106" s="4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</row>
    <row r="107" spans="2:23" ht="12.75">
      <c r="B107" s="4"/>
      <c r="C107" s="4"/>
      <c r="D107" s="4"/>
      <c r="E107" s="4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</row>
    <row r="108" spans="2:23" ht="12.75">
      <c r="B108" s="4"/>
      <c r="C108" s="4"/>
      <c r="D108" s="4"/>
      <c r="E108" s="4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</row>
    <row r="109" spans="2:23" ht="12.75">
      <c r="B109" s="4"/>
      <c r="C109" s="4"/>
      <c r="D109" s="4"/>
      <c r="E109" s="4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</row>
    <row r="110" spans="2:23" ht="12.75">
      <c r="B110" s="4"/>
      <c r="C110" s="4"/>
      <c r="D110" s="4"/>
      <c r="E110" s="4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</row>
    <row r="111" spans="2:23" ht="12.75">
      <c r="B111" s="4"/>
      <c r="C111" s="4"/>
      <c r="D111" s="4"/>
      <c r="E111" s="4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</row>
    <row r="112" spans="2:23" ht="12.75">
      <c r="B112" s="4"/>
      <c r="C112" s="4"/>
      <c r="D112" s="4"/>
      <c r="E112" s="4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</row>
    <row r="113" spans="2:23" ht="12.75">
      <c r="B113" s="4"/>
      <c r="C113" s="4"/>
      <c r="D113" s="4"/>
      <c r="E113" s="4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</row>
    <row r="114" spans="2:23" ht="12.75">
      <c r="B114" s="4"/>
      <c r="C114" s="4"/>
      <c r="D114" s="4"/>
      <c r="E114" s="4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</row>
    <row r="115" spans="2:23" ht="12.75">
      <c r="B115" s="4"/>
      <c r="C115" s="4"/>
      <c r="D115" s="4"/>
      <c r="E115" s="4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</row>
    <row r="116" spans="2:23" ht="12.75">
      <c r="B116" s="4"/>
      <c r="C116" s="4"/>
      <c r="D116" s="4"/>
      <c r="E116" s="4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</row>
    <row r="117" spans="2:23" ht="12.75">
      <c r="B117" s="4"/>
      <c r="C117" s="4"/>
      <c r="D117" s="4"/>
      <c r="E117" s="4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</row>
    <row r="118" spans="2:23" ht="12.75">
      <c r="B118" s="4"/>
      <c r="C118" s="4"/>
      <c r="D118" s="4"/>
      <c r="E118" s="4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</row>
    <row r="119" spans="2:23" ht="12.75">
      <c r="B119" s="4"/>
      <c r="C119" s="4"/>
      <c r="D119" s="4"/>
      <c r="E119" s="4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</row>
    <row r="120" spans="2:23" ht="12.75">
      <c r="B120" s="4"/>
      <c r="C120" s="4"/>
      <c r="D120" s="4"/>
      <c r="E120" s="4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</row>
    <row r="121" spans="2:23" ht="12.75">
      <c r="B121" s="4"/>
      <c r="C121" s="4"/>
      <c r="D121" s="4"/>
      <c r="E121" s="4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</row>
    <row r="122" spans="2:23" ht="12.75">
      <c r="B122" s="4"/>
      <c r="C122" s="4"/>
      <c r="D122" s="4"/>
      <c r="E122" s="4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</row>
    <row r="123" spans="6:23" ht="12.75"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</row>
    <row r="124" spans="6:23" ht="12.75"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</row>
    <row r="125" spans="6:23" ht="12.75"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</row>
    <row r="126" spans="6:23" ht="12.75"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</row>
    <row r="127" spans="6:23" ht="12.75"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</row>
    <row r="128" spans="6:23" ht="12.75"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</row>
    <row r="129" spans="6:23" ht="12.75"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</row>
    <row r="130" spans="6:23" ht="12.75"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</row>
    <row r="131" spans="6:23" ht="12.75"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</row>
    <row r="132" spans="6:23" ht="12.75"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</row>
    <row r="133" spans="6:23" ht="12.75"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</row>
    <row r="134" spans="6:23" ht="12.75"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</row>
    <row r="135" spans="6:23" ht="12.75"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</row>
    <row r="136" spans="6:23" ht="12.75"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</row>
    <row r="137" spans="6:23" ht="12.75"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</row>
    <row r="138" spans="6:23" ht="12.75"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</row>
    <row r="139" spans="6:23" ht="12.75"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</row>
    <row r="140" spans="6:23" ht="12.75"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</row>
    <row r="141" spans="6:23" ht="12.75"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</row>
    <row r="142" spans="6:23" ht="12.75"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</row>
    <row r="143" spans="6:23" ht="12.75"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</row>
    <row r="144" spans="6:23" ht="12.75"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</row>
    <row r="145" spans="6:23" ht="12.75"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</row>
    <row r="146" spans="6:23" ht="12.75"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</row>
    <row r="147" spans="6:23" ht="12.75"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</row>
    <row r="148" spans="6:23" ht="12.75"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</row>
    <row r="149" spans="6:23" ht="12.75"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</row>
    <row r="150" spans="6:23" ht="12.75"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</row>
    <row r="151" spans="6:23" ht="12.75"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</row>
    <row r="152" spans="6:23" ht="12.75"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</row>
    <row r="153" spans="6:23" ht="12.75"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</row>
    <row r="154" spans="6:23" ht="12.75"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</row>
    <row r="155" spans="6:23" ht="12.75"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</row>
    <row r="156" spans="6:23" ht="12.75"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</row>
    <row r="157" spans="6:23" ht="12.75"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</row>
    <row r="158" spans="6:23" ht="12.75"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</row>
    <row r="159" spans="6:23" ht="12.75"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</row>
    <row r="160" spans="6:23" ht="12.75"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</row>
    <row r="161" spans="6:23" ht="12.75"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</row>
    <row r="162" spans="6:23" ht="12.75"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</row>
    <row r="163" spans="6:23" ht="12.75"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</row>
    <row r="164" spans="6:23" ht="12.75"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</row>
    <row r="165" spans="6:23" ht="12.75"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</row>
    <row r="166" spans="6:23" ht="12.75"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</row>
    <row r="167" spans="6:23" ht="12.75"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</row>
    <row r="168" spans="6:23" ht="12.75"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</row>
    <row r="169" spans="6:23" ht="12.75"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</row>
    <row r="170" spans="6:23" ht="12.75"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</row>
    <row r="171" spans="6:23" ht="12.75"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</row>
    <row r="172" spans="6:23" ht="12.75"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</row>
    <row r="173" spans="6:23" ht="12.75"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</row>
    <row r="174" spans="6:23" ht="12.75"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</row>
    <row r="175" spans="6:23" ht="12.75"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</row>
    <row r="176" spans="6:23" ht="12.75"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</row>
    <row r="177" spans="6:23" ht="12.75"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</row>
    <row r="178" spans="6:23" ht="12.75"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</row>
    <row r="179" spans="6:23" ht="12.75"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</row>
    <row r="180" spans="6:23" ht="12.75"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</row>
    <row r="181" spans="6:23" ht="12.75"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</row>
    <row r="182" spans="6:23" ht="12.75"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</row>
    <row r="183" spans="6:23" ht="12.75"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</row>
    <row r="184" spans="6:23" ht="12.75"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</row>
    <row r="185" spans="6:23" ht="12.75"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</row>
    <row r="186" spans="6:23" ht="12.75"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</row>
    <row r="187" spans="6:23" ht="12.75"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</row>
    <row r="188" spans="6:23" ht="12.75"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</row>
    <row r="189" spans="6:23" ht="12.75"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</row>
    <row r="190" spans="6:23" ht="12.75"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</row>
    <row r="191" spans="6:23" ht="12.75"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</row>
    <row r="192" spans="6:23" ht="12.75"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</row>
    <row r="193" spans="6:23" ht="12.75"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</row>
    <row r="194" spans="6:23" ht="12.75"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</row>
    <row r="195" spans="6:23" ht="12.75"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</row>
    <row r="196" spans="6:23" ht="12.75"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</row>
    <row r="197" spans="6:23" ht="12.75"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</row>
    <row r="198" spans="6:23" ht="12.75"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</row>
    <row r="199" spans="6:23" ht="12.75"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</row>
    <row r="200" spans="6:23" ht="12.75"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</row>
    <row r="201" spans="6:23" ht="12.75"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</row>
    <row r="202" spans="6:23" ht="12.75"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</row>
    <row r="203" spans="6:23" ht="12.75"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</row>
    <row r="204" spans="6:23" ht="12.75"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</row>
    <row r="205" spans="6:23" ht="12.75"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</row>
    <row r="206" spans="6:23" ht="12.75"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</row>
    <row r="207" spans="6:23" ht="12.75"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</row>
    <row r="208" spans="6:23" ht="12.75"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</row>
    <row r="209" spans="6:23" ht="12.75"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</row>
    <row r="210" spans="6:23" ht="12.75"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</row>
    <row r="211" spans="6:23" ht="12.75"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</row>
    <row r="212" spans="6:23" ht="12.75"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</row>
    <row r="213" spans="6:23" ht="12.75"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</row>
    <row r="214" spans="6:23" ht="12.75"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</row>
    <row r="215" spans="6:23" ht="12.75"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</row>
    <row r="216" spans="6:23" ht="12.75"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</row>
    <row r="217" spans="6:23" ht="12.75"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</row>
    <row r="218" spans="6:23" ht="12.75"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</row>
    <row r="219" spans="6:23" ht="12.75"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</row>
    <row r="220" spans="6:23" ht="12.75"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</row>
    <row r="221" spans="6:23" ht="12.75"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</row>
    <row r="222" spans="6:23" ht="12.75"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</row>
    <row r="223" spans="6:23" ht="12.75"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</row>
    <row r="224" spans="6:23" ht="12.75"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</row>
    <row r="225" spans="6:23" ht="12.75"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</row>
    <row r="226" spans="6:23" ht="12.75"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</row>
    <row r="227" spans="6:23" ht="12.75"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</row>
    <row r="228" spans="6:23" ht="12.75"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</row>
    <row r="229" spans="6:23" ht="12.75"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</row>
    <row r="230" spans="6:23" ht="12.75"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</row>
    <row r="231" spans="6:23" ht="12.75"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</row>
    <row r="232" spans="6:23" ht="12.75"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</row>
    <row r="233" spans="6:23" ht="12.75"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</row>
    <row r="234" spans="6:23" ht="12.75"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</row>
    <row r="235" spans="6:23" ht="12.75"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</row>
    <row r="236" spans="6:23" ht="12.75"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</row>
    <row r="237" spans="6:23" ht="12.75"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</row>
    <row r="238" spans="6:23" ht="12.75"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</row>
    <row r="239" spans="6:23" ht="12.75"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</row>
    <row r="240" spans="6:23" ht="12.75"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</row>
    <row r="241" spans="6:23" ht="12.75"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</row>
    <row r="242" spans="6:23" ht="12.75"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</row>
    <row r="243" spans="6:23" ht="12.75"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</row>
    <row r="244" spans="6:23" ht="12.75"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</row>
    <row r="245" spans="6:23" ht="12.75"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</row>
    <row r="246" spans="6:23" ht="12.75"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</row>
    <row r="247" spans="6:23" ht="12.75"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</row>
    <row r="248" spans="6:23" ht="12.75"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</row>
    <row r="249" spans="6:23" ht="12.75"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</row>
    <row r="250" spans="6:23" ht="12.75"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</row>
    <row r="251" spans="6:23" ht="12.75"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</row>
    <row r="252" spans="6:23" ht="12.75"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</row>
    <row r="253" spans="6:23" ht="12.75"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</row>
    <row r="254" spans="6:23" ht="12.75"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</row>
    <row r="255" spans="6:23" ht="12.75"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</row>
    <row r="256" spans="6:23" ht="12.75"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</row>
    <row r="257" spans="6:23" ht="12.75"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</row>
    <row r="258" spans="6:23" ht="12.75"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</row>
    <row r="259" spans="6:23" ht="12.75"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</row>
    <row r="260" spans="6:23" ht="12.75"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</row>
    <row r="261" spans="6:23" ht="12.75"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</row>
    <row r="262" spans="6:23" ht="12.75"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</row>
    <row r="263" spans="6:23" ht="12.75"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</row>
    <row r="264" spans="6:23" ht="12.75"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</row>
    <row r="265" spans="6:23" ht="12.75"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</row>
    <row r="266" spans="6:23" ht="12.75"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</row>
    <row r="267" spans="6:23" ht="12.75"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</row>
    <row r="268" spans="6:23" ht="12.75"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</row>
    <row r="269" spans="6:23" ht="12.75"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</row>
    <row r="270" spans="6:23" ht="12.75"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</row>
    <row r="271" spans="6:23" ht="12.75"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</row>
    <row r="272" spans="6:23" ht="12.75"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</row>
    <row r="273" spans="6:23" ht="12.75"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</row>
    <row r="274" spans="6:23" ht="12.75"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</row>
    <row r="275" spans="6:23" ht="12.75"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</row>
    <row r="276" spans="6:23" ht="12.75"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</row>
    <row r="277" spans="6:23" ht="12.75"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</row>
    <row r="278" spans="6:23" ht="12.75"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</row>
    <row r="279" spans="6:23" ht="12.75"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</row>
    <row r="280" spans="6:23" ht="12.75"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</row>
    <row r="281" spans="6:23" ht="12.75"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</row>
    <row r="282" spans="6:23" ht="12.75"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</row>
    <row r="283" spans="6:23" ht="12.75"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</row>
    <row r="284" spans="6:23" ht="12.75"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</row>
    <row r="285" spans="6:23" ht="12.75"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</row>
    <row r="286" spans="6:23" ht="12.75"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</row>
    <row r="287" spans="6:23" ht="12.75"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</row>
    <row r="288" spans="6:23" ht="12.75"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</row>
    <row r="289" spans="6:23" ht="12.75"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</row>
    <row r="290" spans="6:23" ht="12.75"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</row>
    <row r="291" spans="6:23" ht="12.75"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</row>
    <row r="292" spans="6:23" ht="12.75"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</row>
    <row r="293" spans="6:23" ht="12.75"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</row>
    <row r="294" spans="6:23" ht="12.75"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</row>
    <row r="295" spans="6:23" ht="12.75"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</row>
    <row r="296" spans="6:23" ht="12.75"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</row>
    <row r="297" spans="6:23" ht="12.75"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</row>
    <row r="298" spans="6:23" ht="12.75"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</row>
    <row r="299" spans="6:23" ht="12.75"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</row>
    <row r="300" spans="6:23" ht="12.75"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</row>
    <row r="301" spans="6:23" ht="12.75"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</row>
    <row r="302" spans="6:23" ht="12.75"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</row>
    <row r="303" spans="6:23" ht="12.75"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</row>
    <row r="304" spans="6:23" ht="12.75"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</row>
    <row r="305" spans="6:23" ht="12.75"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</row>
    <row r="306" spans="6:23" ht="12.75"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</row>
    <row r="307" spans="6:23" ht="12.75"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</row>
    <row r="308" spans="6:23" ht="12.75"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</row>
    <row r="309" spans="6:23" ht="12.75"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</row>
    <row r="310" spans="6:23" ht="12.75"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</row>
    <row r="311" spans="6:23" ht="12.75"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</row>
    <row r="312" spans="6:23" ht="12.75"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</row>
    <row r="313" spans="6:23" ht="12.75"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</row>
    <row r="314" spans="6:23" ht="12.75"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</row>
    <row r="315" spans="6:23" ht="12.75"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</row>
    <row r="316" spans="6:23" ht="12.75"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</row>
    <row r="317" spans="6:23" ht="12.75"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</row>
    <row r="318" spans="6:23" ht="12.75"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</row>
    <row r="319" spans="6:23" ht="12.75"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</row>
    <row r="320" spans="6:23" ht="12.75"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</row>
    <row r="321" spans="6:23" ht="12.75"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</row>
    <row r="322" spans="6:23" ht="12.75"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</row>
    <row r="323" spans="6:23" ht="12.75"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</row>
    <row r="324" spans="6:23" ht="12.75"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</row>
    <row r="325" spans="6:23" ht="12.75"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</row>
    <row r="326" spans="6:23" ht="12.75"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</row>
    <row r="327" spans="6:23" ht="12.75"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</row>
    <row r="328" spans="6:23" ht="12.75"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</row>
    <row r="329" spans="6:23" ht="12.75"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</row>
    <row r="330" spans="6:23" ht="12.75"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</row>
    <row r="331" spans="6:23" ht="12.75"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</row>
    <row r="332" spans="6:23" ht="12.75"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</row>
    <row r="333" spans="6:23" ht="12.75"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</row>
    <row r="334" spans="6:23" ht="12.75"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</row>
    <row r="335" spans="6:23" ht="12.75"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</row>
    <row r="336" spans="6:23" ht="12.75"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</row>
  </sheetData>
  <mergeCells count="66">
    <mergeCell ref="B75:D75"/>
    <mergeCell ref="B76:D76"/>
    <mergeCell ref="B71:D71"/>
    <mergeCell ref="B72:D72"/>
    <mergeCell ref="B73:D73"/>
    <mergeCell ref="B74:D74"/>
    <mergeCell ref="B67:D67"/>
    <mergeCell ref="B68:D68"/>
    <mergeCell ref="B69:D69"/>
    <mergeCell ref="B70:D70"/>
    <mergeCell ref="B63:D63"/>
    <mergeCell ref="B64:D64"/>
    <mergeCell ref="B65:D65"/>
    <mergeCell ref="B66:D66"/>
    <mergeCell ref="B59:D59"/>
    <mergeCell ref="B60:D60"/>
    <mergeCell ref="B61:D61"/>
    <mergeCell ref="B62:D62"/>
    <mergeCell ref="B55:D55"/>
    <mergeCell ref="B56:D56"/>
    <mergeCell ref="B57:D57"/>
    <mergeCell ref="B58:D58"/>
    <mergeCell ref="B51:D51"/>
    <mergeCell ref="B52:D52"/>
    <mergeCell ref="B53:D53"/>
    <mergeCell ref="B54:D54"/>
    <mergeCell ref="B47:D47"/>
    <mergeCell ref="B48:D48"/>
    <mergeCell ref="B49:D49"/>
    <mergeCell ref="B50:D50"/>
    <mergeCell ref="B43:D43"/>
    <mergeCell ref="B44:D44"/>
    <mergeCell ref="B45:D45"/>
    <mergeCell ref="B46:D46"/>
    <mergeCell ref="B39:D39"/>
    <mergeCell ref="B40:D40"/>
    <mergeCell ref="B41:D41"/>
    <mergeCell ref="B42:D42"/>
    <mergeCell ref="B35:D35"/>
    <mergeCell ref="B36:D36"/>
    <mergeCell ref="B37:D37"/>
    <mergeCell ref="B38:D38"/>
    <mergeCell ref="B31:D31"/>
    <mergeCell ref="B32:D32"/>
    <mergeCell ref="B33:D33"/>
    <mergeCell ref="B34:D34"/>
    <mergeCell ref="B27:D27"/>
    <mergeCell ref="B28:D28"/>
    <mergeCell ref="B29:D29"/>
    <mergeCell ref="B30:D30"/>
    <mergeCell ref="B23:D23"/>
    <mergeCell ref="B24:D24"/>
    <mergeCell ref="B25:D25"/>
    <mergeCell ref="B26:D26"/>
    <mergeCell ref="B19:D19"/>
    <mergeCell ref="B20:D20"/>
    <mergeCell ref="B21:D21"/>
    <mergeCell ref="B22:D22"/>
    <mergeCell ref="A6:B6"/>
    <mergeCell ref="D6:E6"/>
    <mergeCell ref="B18:D18"/>
    <mergeCell ref="B17:E17"/>
    <mergeCell ref="B77:D77"/>
    <mergeCell ref="B78:D78"/>
    <mergeCell ref="B79:D79"/>
    <mergeCell ref="B80:D80"/>
  </mergeCells>
  <printOptions/>
  <pageMargins left="0.7874015748031497" right="0.7874015748031497" top="0.984251968503937" bottom="0.984251968503937" header="0" footer="0"/>
  <pageSetup fitToHeight="2" fitToWidth="1" horizontalDpi="300" verticalDpi="300" orientation="landscape" paperSize="5" scale="56" r:id="rId2"/>
  <rowBreaks count="1" manualBreakCount="1">
    <brk id="6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hhernandez</cp:lastModifiedBy>
  <cp:lastPrinted>2007-08-16T17:39:04Z</cp:lastPrinted>
  <dcterms:created xsi:type="dcterms:W3CDTF">2006-07-09T14:42:40Z</dcterms:created>
  <dcterms:modified xsi:type="dcterms:W3CDTF">2007-08-16T17:39:05Z</dcterms:modified>
  <cp:category/>
  <cp:version/>
  <cp:contentType/>
  <cp:contentStatus/>
</cp:coreProperties>
</file>