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Tabla 30-01a" sheetId="1" r:id="rId1"/>
    <sheet name="Tabla 30-01b" sheetId="2" r:id="rId2"/>
    <sheet name="Tabla 30-01c" sheetId="3" r:id="rId3"/>
    <sheet name="Tabla 30-22d" sheetId="4" r:id="rId4"/>
  </sheets>
  <definedNames>
    <definedName name="_xlnm.Print_Area" localSheetId="0">'Tabla 30-01a'!$A$1:$U$81</definedName>
    <definedName name="_xlnm.Print_Titles" localSheetId="0">'Tabla 30-01a'!$17:$18</definedName>
  </definedNames>
  <calcPr fullCalcOnLoad="1"/>
</workbook>
</file>

<file path=xl/sharedStrings.xml><?xml version="1.0" encoding="utf-8"?>
<sst xmlns="http://schemas.openxmlformats.org/spreadsheetml/2006/main" count="422" uniqueCount="237">
  <si>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</si>
  <si>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</si>
  <si>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</si>
  <si>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</si>
  <si>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</si>
  <si>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</si>
  <si>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</si>
  <si>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</si>
  <si>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</si>
  <si>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</si>
  <si>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</si>
  <si>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</si>
  <si>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</si>
  <si>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</si>
  <si>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</si>
  <si>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</si>
  <si>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</si>
  <si>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</si>
  <si>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</si>
  <si>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</si>
  <si>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</si>
  <si>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</si>
  <si>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</si>
  <si>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</si>
  <si>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</si>
  <si>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</si>
  <si>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</si>
  <si>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</si>
  <si>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</si>
  <si>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</si>
  <si>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</si>
  <si>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</si>
  <si>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</si>
  <si>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</si>
  <si>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</si>
  <si>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</si>
  <si>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</si>
  <si>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</si>
  <si>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</si>
  <si>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</si>
  <si>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</si>
  <si>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</si>
  <si>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</si>
  <si>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</si>
  <si>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</si>
  <si>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</si>
  <si>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</si>
  <si>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</si>
  <si>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</si>
  <si>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</si>
  <si>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</si>
  <si>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</si>
  <si>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</si>
  <si>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</si>
  <si>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</si>
  <si>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</si>
  <si>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</si>
  <si>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</si>
  <si>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</si>
  <si>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</si>
  <si>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</si>
  <si>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</si>
  <si>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</si>
  <si>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</si>
  <si>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</si>
  <si>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</si>
  <si>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</si>
  <si>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</si>
  <si>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</si>
  <si>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</si>
  <si>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</si>
  <si>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</si>
  <si>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</si>
  <si>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</si>
  <si>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</si>
  <si>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</si>
  <si>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</si>
  <si>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</si>
  <si>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</si>
  <si>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</si>
  <si>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</si>
  <si>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</si>
  <si>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</si>
  <si>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</si>
  <si>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</si>
  <si>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</si>
  <si>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</si>
  <si>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</si>
  <si>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</si>
  <si>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</si>
  <si>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</si>
  <si>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</si>
  <si>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</si>
  <si>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</si>
  <si>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</si>
  <si>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</si>
  <si>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</si>
  <si>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</si>
  <si>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</si>
  <si>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</si>
  <si>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</si>
  <si>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</si>
  <si>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</si>
  <si>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</si>
  <si>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</si>
  <si>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</si>
  <si>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</si>
  <si>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</si>
  <si>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</si>
  <si>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</si>
  <si>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</si>
  <si>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</si>
  <si>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</si>
  <si>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</si>
  <si>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</si>
  <si>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</si>
  <si>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</si>
  <si>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</si>
  <si>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</si>
  <si>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</si>
  <si>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</si>
  <si>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</si>
  <si>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</si>
  <si>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</si>
  <si>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</si>
  <si>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</si>
  <si>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</si>
  <si>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</si>
  <si>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</si>
  <si>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</si>
  <si>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</si>
  <si>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</si>
  <si>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</si>
  <si>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</si>
  <si>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</si>
  <si>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</si>
  <si>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</si>
  <si>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</si>
  <si>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</si>
  <si>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</si>
  <si>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</si>
  <si>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</si>
  <si>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</si>
  <si>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</si>
  <si>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</si>
  <si>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</si>
  <si>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</si>
  <si>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</si>
  <si>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</si>
  <si>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</si>
  <si>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</si>
  <si>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</si>
  <si>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</si>
  <si>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</si>
  <si>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</si>
  <si>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</si>
  <si>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</si>
  <si>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</si>
  <si>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</si>
  <si>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</si>
  <si>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</si>
  <si>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</si>
  <si>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</si>
  <si>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</si>
  <si>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</si>
  <si>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</si>
  <si>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</si>
  <si>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</si>
  <si>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</si>
  <si>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</si>
  <si>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</si>
  <si>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</si>
  <si>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</si>
  <si>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</si>
  <si>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</si>
  <si>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</si>
  <si>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</si>
  <si>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</si>
  <si>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</si>
  <si>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</si>
  <si>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</si>
  <si>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</si>
  <si>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</si>
  <si>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</si>
  <si>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</si>
  <si>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</si>
  <si>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</si>
  <si>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</si>
  <si>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</si>
  <si>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</si>
  <si>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</si>
  <si>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</si>
  <si>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</si>
  <si>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 xml:space="preserve"> 30 - 01 a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</si>
  <si>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</si>
  <si>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</si>
  <si>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</si>
  <si>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</si>
  <si>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</si>
  <si>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</si>
  <si>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</si>
  <si>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</si>
  <si>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</si>
  <si>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</si>
  <si>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</si>
  <si>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</si>
  <si>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</si>
  <si>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</si>
  <si>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</si>
  <si>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</si>
  <si>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</si>
  <si>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</si>
  <si>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</si>
  <si>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</si>
  <si>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</si>
  <si>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</si>
  <si>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</si>
  <si>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</si>
  <si>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</si>
  <si>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</si>
  <si>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</si>
  <si>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</si>
  <si>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</si>
  <si>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</si>
  <si>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</si>
  <si>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</si>
  <si>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</si>
  <si>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</si>
  <si>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</si>
  <si>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</si>
  <si>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</si>
  <si>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 xml:space="preserve"> 30 - 01  b</t>
  </si>
  <si>
    <t xml:space="preserve"> 30 - 01  c</t>
  </si>
  <si>
    <t xml:space="preserve"> 30 - 01  d</t>
  </si>
  <si>
    <t>Mixco *</t>
  </si>
  <si>
    <t>Petapa *</t>
  </si>
  <si>
    <t>* = Municipios con valores no publicados en el censo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</si>
</sst>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&quot;Q&quot;#,##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" fontId="2" fillId="2" borderId="11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readingOrder="1"/>
    </xf>
    <xf numFmtId="0" fontId="7" fillId="3" borderId="10" xfId="0" applyFont="1" applyFill="1" applyBorder="1" applyAlignment="1">
      <alignment horizontal="left" vertical="top" wrapText="1" readingOrder="1"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wrapText="1" readingOrder="1"/>
    </xf>
    <xf numFmtId="3" fontId="3" fillId="3" borderId="11" xfId="0" applyNumberFormat="1" applyFont="1" applyFill="1" applyBorder="1" applyAlignment="1">
      <alignment horizontal="right"/>
    </xf>
    <xf numFmtId="0" fontId="0" fillId="3" borderId="1" xfId="0" applyFill="1" applyBorder="1" applyAlignment="1">
      <alignment readingOrder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0" fontId="3" fillId="3" borderId="0" xfId="0" applyNumberFormat="1" applyFont="1" applyFill="1" applyAlignment="1">
      <alignment horizontal="right" indent="2"/>
    </xf>
    <xf numFmtId="3" fontId="3" fillId="3" borderId="10" xfId="0" applyNumberFormat="1" applyFont="1" applyFill="1" applyBorder="1" applyAlignment="1">
      <alignment horizontal="right" indent="2"/>
    </xf>
    <xf numFmtId="0" fontId="3" fillId="3" borderId="10" xfId="0" applyNumberFormat="1" applyFont="1" applyFill="1" applyBorder="1" applyAlignment="1">
      <alignment horizontal="right" indent="2"/>
    </xf>
    <xf numFmtId="0" fontId="0" fillId="3" borderId="0" xfId="0" applyFont="1" applyFill="1" applyBorder="1" applyAlignment="1">
      <alignment/>
    </xf>
    <xf numFmtId="0" fontId="7" fillId="3" borderId="11" xfId="0" applyFont="1" applyFill="1" applyBorder="1" applyAlignment="1">
      <alignment wrapText="1" readingOrder="1"/>
    </xf>
    <xf numFmtId="3" fontId="2" fillId="3" borderId="11" xfId="0" applyNumberFormat="1" applyFont="1" applyFill="1" applyBorder="1" applyAlignment="1">
      <alignment horizontal="right"/>
    </xf>
    <xf numFmtId="0" fontId="9" fillId="3" borderId="11" xfId="0" applyFont="1" applyFill="1" applyBorder="1" applyAlignment="1">
      <alignment readingOrder="1"/>
    </xf>
    <xf numFmtId="2" fontId="6" fillId="3" borderId="11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1" xfId="0" applyFont="1" applyFill="1" applyBorder="1" applyAlignment="1">
      <alignment horizontal="left" vertical="top" wrapText="1" readingOrder="1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3" fillId="3" borderId="14" xfId="0" applyNumberFormat="1" applyFont="1" applyFill="1" applyBorder="1" applyAlignment="1">
      <alignment horizontal="right" indent="2"/>
    </xf>
    <xf numFmtId="0" fontId="1" fillId="3" borderId="9" xfId="0" applyFont="1" applyFill="1" applyBorder="1" applyAlignment="1">
      <alignment horizontal="left" vertical="top" wrapText="1" readingOrder="1"/>
    </xf>
    <xf numFmtId="3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14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1" fontId="3" fillId="3" borderId="1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readingOrder="1"/>
    </xf>
    <xf numFmtId="1" fontId="3" fillId="3" borderId="10" xfId="0" applyNumberFormat="1" applyFont="1" applyFill="1" applyBorder="1" applyAlignment="1">
      <alignment horizontal="center" readingOrder="1"/>
    </xf>
    <xf numFmtId="1" fontId="3" fillId="3" borderId="10" xfId="0" applyNumberFormat="1" applyFont="1" applyFill="1" applyBorder="1" applyAlignment="1">
      <alignment readingOrder="1"/>
    </xf>
    <xf numFmtId="3" fontId="2" fillId="3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 indent="2"/>
    </xf>
    <xf numFmtId="49" fontId="1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7" fillId="3" borderId="11" xfId="0" applyFont="1" applyFill="1" applyBorder="1" applyAlignment="1">
      <alignment horizontal="left" vertical="top" wrapText="1" readingOrder="1"/>
    </xf>
    <xf numFmtId="0" fontId="7" fillId="3" borderId="9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0" fontId="7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vertical="top" wrapText="1" readingOrder="1"/>
    </xf>
    <xf numFmtId="0" fontId="7" fillId="3" borderId="12" xfId="0" applyFont="1" applyFill="1" applyBorder="1" applyAlignment="1">
      <alignment horizontal="left" vertical="top" wrapText="1" readingOrder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showGridLines="0" tabSelected="1" zoomScale="55" zoomScaleNormal="55" workbookViewId="0" topLeftCell="A1">
      <selection activeCell="O17" sqref="O17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6.7109375" style="0" customWidth="1"/>
    <col min="12" max="12" width="14.00390625" style="0" customWidth="1"/>
    <col min="13" max="13" width="13.421875" style="0" customWidth="1"/>
    <col min="21" max="21" width="16.28125" style="0" customWidth="1"/>
  </cols>
  <sheetData>
    <row r="1" spans="2:21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2.75" customHeight="1">
      <c r="A6" s="51" t="s">
        <v>4</v>
      </c>
      <c r="B6" s="52"/>
      <c r="C6" s="41"/>
      <c r="D6" s="53" t="s">
        <v>193</v>
      </c>
      <c r="E6" s="42"/>
      <c r="F6" s="28"/>
      <c r="H6" s="29"/>
      <c r="I6" s="30"/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</row>
    <row r="7" spans="1:21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17" s="3" customFormat="1" ht="12">
      <c r="A8" s="30" t="s">
        <v>73</v>
      </c>
      <c r="B8" s="4" t="s">
        <v>5</v>
      </c>
      <c r="C8" s="5" t="s">
        <v>123</v>
      </c>
      <c r="D8" s="5"/>
      <c r="E8" s="5"/>
      <c r="F8" s="5"/>
      <c r="G8" s="5"/>
      <c r="H8" s="32"/>
      <c r="I8" s="7"/>
      <c r="J8" s="7"/>
      <c r="K8" s="30"/>
      <c r="L8" s="30"/>
      <c r="M8" s="30"/>
      <c r="N8" s="30"/>
      <c r="O8" s="30"/>
      <c r="P8" s="30"/>
      <c r="Q8" s="30"/>
    </row>
    <row r="9" spans="1:17" s="37" customFormat="1" ht="12">
      <c r="A9" s="33"/>
      <c r="B9" s="34" t="s">
        <v>124</v>
      </c>
      <c r="C9" s="35" t="s">
        <v>125</v>
      </c>
      <c r="D9" s="35"/>
      <c r="E9" s="35"/>
      <c r="F9" s="35"/>
      <c r="G9" s="35"/>
      <c r="H9" s="36"/>
      <c r="I9" s="35"/>
      <c r="J9" s="35"/>
      <c r="K9" s="33"/>
      <c r="L9" s="33"/>
      <c r="M9" s="33"/>
      <c r="N9" s="33"/>
      <c r="O9" s="33"/>
      <c r="P9" s="33"/>
      <c r="Q9" s="33"/>
    </row>
    <row r="10" spans="1:17" s="3" customFormat="1" ht="12">
      <c r="A10" s="30"/>
      <c r="B10" s="6" t="s">
        <v>6</v>
      </c>
      <c r="C10" s="7" t="s">
        <v>194</v>
      </c>
      <c r="D10" s="7"/>
      <c r="E10" s="7"/>
      <c r="F10" s="7"/>
      <c r="G10" s="7"/>
      <c r="H10" s="38"/>
      <c r="I10" s="7"/>
      <c r="J10" s="7"/>
      <c r="K10" s="30"/>
      <c r="L10" s="30"/>
      <c r="M10" s="30"/>
      <c r="N10" s="30"/>
      <c r="O10" s="30"/>
      <c r="P10" s="30"/>
      <c r="Q10" s="30"/>
    </row>
    <row r="11" spans="1:17" s="3" customFormat="1" ht="12">
      <c r="A11" s="30"/>
      <c r="B11" s="6" t="s">
        <v>126</v>
      </c>
      <c r="C11" s="105" t="s">
        <v>127</v>
      </c>
      <c r="D11" s="106"/>
      <c r="E11" s="106"/>
      <c r="F11" s="7"/>
      <c r="G11" s="7"/>
      <c r="H11" s="38"/>
      <c r="I11" s="7"/>
      <c r="J11" s="7"/>
      <c r="K11" s="30"/>
      <c r="L11" s="30"/>
      <c r="M11" s="30"/>
      <c r="N11" s="30"/>
      <c r="O11" s="30"/>
      <c r="P11" s="30"/>
      <c r="Q11" s="30"/>
    </row>
    <row r="12" spans="1:17" s="3" customFormat="1" ht="12">
      <c r="A12" s="30"/>
      <c r="B12" s="6" t="s">
        <v>7</v>
      </c>
      <c r="C12" s="7" t="s">
        <v>128</v>
      </c>
      <c r="D12" s="7"/>
      <c r="E12" s="7"/>
      <c r="F12" s="7"/>
      <c r="G12" s="7"/>
      <c r="H12" s="38"/>
      <c r="I12" s="7"/>
      <c r="J12" s="7"/>
      <c r="K12" s="30"/>
      <c r="L12" s="30"/>
      <c r="M12" s="30"/>
      <c r="N12" s="30"/>
      <c r="O12" s="30"/>
      <c r="P12" s="30"/>
      <c r="Q12" s="30"/>
    </row>
    <row r="13" spans="1:17" s="3" customFormat="1" ht="12">
      <c r="A13" s="30"/>
      <c r="B13" s="8" t="s">
        <v>8</v>
      </c>
      <c r="C13" s="9" t="s">
        <v>129</v>
      </c>
      <c r="D13" s="9"/>
      <c r="E13" s="9"/>
      <c r="F13" s="9"/>
      <c r="G13" s="9"/>
      <c r="H13" s="39"/>
      <c r="I13" s="7"/>
      <c r="J13" s="7"/>
      <c r="K13" s="30"/>
      <c r="L13" s="30"/>
      <c r="M13" s="30"/>
      <c r="N13" s="30"/>
      <c r="O13" s="30"/>
      <c r="P13" s="30"/>
      <c r="Q13" s="30"/>
    </row>
    <row r="14" spans="1:2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12.75">
      <c r="B16" s="10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27" customHeight="1">
      <c r="B17" s="13"/>
      <c r="C17" s="13"/>
      <c r="D17" s="96" t="s">
        <v>206</v>
      </c>
      <c r="E17" s="97" t="s">
        <v>195</v>
      </c>
      <c r="F17" s="97" t="s">
        <v>196</v>
      </c>
      <c r="G17" s="97" t="s">
        <v>197</v>
      </c>
      <c r="H17" s="97" t="s">
        <v>198</v>
      </c>
      <c r="I17" s="97" t="s">
        <v>199</v>
      </c>
      <c r="J17" s="97" t="s">
        <v>200</v>
      </c>
      <c r="K17" s="97" t="s">
        <v>234</v>
      </c>
      <c r="L17" s="97" t="s">
        <v>202</v>
      </c>
      <c r="M17" s="97" t="s">
        <v>203</v>
      </c>
      <c r="N17" s="97" t="s">
        <v>204</v>
      </c>
      <c r="O17" s="97" t="s">
        <v>207</v>
      </c>
      <c r="P17" s="98" t="s">
        <v>208</v>
      </c>
      <c r="Q17" s="98" t="s">
        <v>209</v>
      </c>
      <c r="R17" s="98" t="s">
        <v>210</v>
      </c>
      <c r="S17" s="98" t="s">
        <v>211</v>
      </c>
      <c r="T17" s="98" t="s">
        <v>235</v>
      </c>
      <c r="U17" s="97" t="s">
        <v>205</v>
      </c>
    </row>
    <row r="18" spans="2:21" ht="12.75" customHeight="1">
      <c r="B18" s="54" t="s">
        <v>9</v>
      </c>
      <c r="C18" s="55" t="s">
        <v>10</v>
      </c>
      <c r="D18" s="99" t="s">
        <v>213</v>
      </c>
      <c r="E18" s="99" t="s">
        <v>214</v>
      </c>
      <c r="F18" s="99" t="s">
        <v>215</v>
      </c>
      <c r="G18" s="99" t="s">
        <v>216</v>
      </c>
      <c r="H18" s="99" t="s">
        <v>217</v>
      </c>
      <c r="I18" s="99" t="s">
        <v>218</v>
      </c>
      <c r="J18" s="99" t="s">
        <v>219</v>
      </c>
      <c r="K18" s="99" t="s">
        <v>220</v>
      </c>
      <c r="L18" s="99" t="s">
        <v>221</v>
      </c>
      <c r="M18" s="99" t="s">
        <v>222</v>
      </c>
      <c r="N18" s="99" t="s">
        <v>223</v>
      </c>
      <c r="O18" s="99" t="s">
        <v>224</v>
      </c>
      <c r="P18" s="99" t="s">
        <v>225</v>
      </c>
      <c r="Q18" s="99" t="s">
        <v>226</v>
      </c>
      <c r="R18" s="99" t="s">
        <v>227</v>
      </c>
      <c r="S18" s="99" t="s">
        <v>228</v>
      </c>
      <c r="T18" s="99" t="s">
        <v>229</v>
      </c>
      <c r="U18" s="100" t="s">
        <v>230</v>
      </c>
    </row>
    <row r="20" spans="1:21" ht="12.75" customHeight="1">
      <c r="A20" s="14"/>
      <c r="B20" s="58" t="s">
        <v>36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s="16" customFormat="1" ht="12.75">
      <c r="A21" s="15"/>
      <c r="B21" s="61" t="s">
        <v>37</v>
      </c>
      <c r="C21" s="62" t="s">
        <v>12</v>
      </c>
      <c r="D21" s="63">
        <v>121</v>
      </c>
      <c r="E21" s="63">
        <v>19</v>
      </c>
      <c r="F21" s="63">
        <v>408</v>
      </c>
      <c r="G21" s="63">
        <v>78</v>
      </c>
      <c r="H21" s="63">
        <v>557</v>
      </c>
      <c r="I21" s="63">
        <v>60</v>
      </c>
      <c r="J21" s="63">
        <v>135</v>
      </c>
      <c r="K21" s="63">
        <v>11</v>
      </c>
      <c r="L21" s="63">
        <v>47</v>
      </c>
      <c r="M21" s="63">
        <v>463</v>
      </c>
      <c r="N21" s="63">
        <v>144</v>
      </c>
      <c r="O21" s="63">
        <v>153</v>
      </c>
      <c r="P21" s="63">
        <v>57</v>
      </c>
      <c r="Q21" s="63">
        <v>111</v>
      </c>
      <c r="R21" s="63">
        <v>67</v>
      </c>
      <c r="S21" s="63">
        <v>86</v>
      </c>
      <c r="T21" s="63">
        <v>4</v>
      </c>
      <c r="U21" s="63">
        <f aca="true" t="shared" si="0" ref="U21:U33">SUM(D21:T21)</f>
        <v>2521</v>
      </c>
    </row>
    <row r="22" spans="1:21" s="16" customFormat="1" ht="12.75">
      <c r="A22" s="15"/>
      <c r="B22" s="61" t="s">
        <v>38</v>
      </c>
      <c r="C22" s="62" t="s">
        <v>11</v>
      </c>
      <c r="D22" s="63">
        <v>692</v>
      </c>
      <c r="E22" s="63">
        <v>362</v>
      </c>
      <c r="F22" s="63">
        <v>5432</v>
      </c>
      <c r="G22" s="63">
        <v>1353</v>
      </c>
      <c r="H22" s="63">
        <v>3153</v>
      </c>
      <c r="I22" s="63">
        <v>596</v>
      </c>
      <c r="J22" s="63">
        <v>1598</v>
      </c>
      <c r="K22" s="63">
        <v>197</v>
      </c>
      <c r="L22" s="63">
        <v>196</v>
      </c>
      <c r="M22" s="63">
        <v>2862</v>
      </c>
      <c r="N22" s="63">
        <v>2400</v>
      </c>
      <c r="O22" s="63">
        <v>920</v>
      </c>
      <c r="P22" s="63">
        <v>1608</v>
      </c>
      <c r="Q22" s="63">
        <v>1143</v>
      </c>
      <c r="R22" s="63">
        <v>844</v>
      </c>
      <c r="S22" s="63">
        <v>4109</v>
      </c>
      <c r="T22" s="63">
        <v>38</v>
      </c>
      <c r="U22" s="63">
        <f t="shared" si="0"/>
        <v>27503</v>
      </c>
    </row>
    <row r="23" spans="1:21" s="16" customFormat="1" ht="12.75">
      <c r="A23" s="15"/>
      <c r="B23" s="61" t="s">
        <v>39</v>
      </c>
      <c r="C23" s="62" t="s">
        <v>40</v>
      </c>
      <c r="D23" s="63">
        <v>553</v>
      </c>
      <c r="E23" s="63">
        <v>298</v>
      </c>
      <c r="F23" s="63">
        <v>4926</v>
      </c>
      <c r="G23" s="63">
        <v>1156</v>
      </c>
      <c r="H23" s="63">
        <v>2598</v>
      </c>
      <c r="I23" s="63">
        <v>488</v>
      </c>
      <c r="J23" s="63">
        <v>1385</v>
      </c>
      <c r="K23" s="63">
        <v>140</v>
      </c>
      <c r="L23" s="63">
        <v>128</v>
      </c>
      <c r="M23" s="63">
        <v>2180</v>
      </c>
      <c r="N23" s="63">
        <v>1914</v>
      </c>
      <c r="O23" s="63">
        <v>800</v>
      </c>
      <c r="P23" s="63">
        <v>1347</v>
      </c>
      <c r="Q23" s="63">
        <v>936</v>
      </c>
      <c r="R23" s="63">
        <v>659</v>
      </c>
      <c r="S23" s="63">
        <v>3259</v>
      </c>
      <c r="T23" s="63">
        <v>30</v>
      </c>
      <c r="U23" s="63">
        <f t="shared" si="0"/>
        <v>22797</v>
      </c>
    </row>
    <row r="24" spans="1:21" s="16" customFormat="1" ht="12.75">
      <c r="A24" s="15"/>
      <c r="B24" s="61" t="s">
        <v>41</v>
      </c>
      <c r="C24" s="62" t="s">
        <v>42</v>
      </c>
      <c r="D24" s="63">
        <v>139</v>
      </c>
      <c r="E24" s="63">
        <v>64</v>
      </c>
      <c r="F24" s="63">
        <v>506</v>
      </c>
      <c r="G24" s="63">
        <v>197</v>
      </c>
      <c r="H24" s="63">
        <v>555</v>
      </c>
      <c r="I24" s="63">
        <v>108</v>
      </c>
      <c r="J24" s="63">
        <v>213</v>
      </c>
      <c r="K24" s="63">
        <v>57</v>
      </c>
      <c r="L24" s="63">
        <v>68</v>
      </c>
      <c r="M24" s="63">
        <v>682</v>
      </c>
      <c r="N24" s="63">
        <v>486</v>
      </c>
      <c r="O24" s="63">
        <v>120</v>
      </c>
      <c r="P24" s="63">
        <v>261</v>
      </c>
      <c r="Q24" s="63">
        <v>207</v>
      </c>
      <c r="R24" s="63">
        <v>185</v>
      </c>
      <c r="S24" s="63">
        <v>850</v>
      </c>
      <c r="T24" s="63">
        <v>8</v>
      </c>
      <c r="U24" s="63">
        <f t="shared" si="0"/>
        <v>4706</v>
      </c>
    </row>
    <row r="25" spans="1:21" s="16" customFormat="1" ht="12.75">
      <c r="A25" s="15"/>
      <c r="B25" s="61" t="s">
        <v>43</v>
      </c>
      <c r="C25" s="62" t="s">
        <v>44</v>
      </c>
      <c r="D25" s="63">
        <v>211</v>
      </c>
      <c r="E25" s="63">
        <v>68</v>
      </c>
      <c r="F25" s="63">
        <v>1280</v>
      </c>
      <c r="G25" s="63">
        <v>313</v>
      </c>
      <c r="H25" s="63">
        <v>858</v>
      </c>
      <c r="I25" s="63">
        <v>138</v>
      </c>
      <c r="J25" s="63">
        <v>363</v>
      </c>
      <c r="K25" s="63">
        <v>28</v>
      </c>
      <c r="L25" s="63">
        <v>43</v>
      </c>
      <c r="M25" s="63">
        <v>685</v>
      </c>
      <c r="N25" s="63">
        <v>646</v>
      </c>
      <c r="O25" s="63">
        <v>226</v>
      </c>
      <c r="P25" s="63">
        <v>297</v>
      </c>
      <c r="Q25" s="63">
        <v>237</v>
      </c>
      <c r="R25" s="63">
        <v>268</v>
      </c>
      <c r="S25" s="63">
        <v>834</v>
      </c>
      <c r="T25" s="63">
        <v>16</v>
      </c>
      <c r="U25" s="63">
        <f t="shared" si="0"/>
        <v>6511</v>
      </c>
    </row>
    <row r="26" spans="1:21" s="16" customFormat="1" ht="12.75">
      <c r="A26" s="15"/>
      <c r="B26" s="61" t="s">
        <v>45</v>
      </c>
      <c r="C26" s="62" t="s">
        <v>131</v>
      </c>
      <c r="D26" s="63">
        <v>121</v>
      </c>
      <c r="E26" s="63">
        <v>43</v>
      </c>
      <c r="F26" s="63">
        <v>1024</v>
      </c>
      <c r="G26" s="63">
        <v>222</v>
      </c>
      <c r="H26" s="63">
        <v>507</v>
      </c>
      <c r="I26" s="63">
        <v>84</v>
      </c>
      <c r="J26" s="63">
        <v>264</v>
      </c>
      <c r="K26" s="63">
        <v>17</v>
      </c>
      <c r="L26" s="63">
        <v>30</v>
      </c>
      <c r="M26" s="63">
        <v>415</v>
      </c>
      <c r="N26" s="63">
        <v>387</v>
      </c>
      <c r="O26" s="63">
        <v>169</v>
      </c>
      <c r="P26" s="63">
        <v>213</v>
      </c>
      <c r="Q26" s="63">
        <v>145</v>
      </c>
      <c r="R26" s="63">
        <v>159</v>
      </c>
      <c r="S26" s="63">
        <v>568</v>
      </c>
      <c r="T26" s="63">
        <v>10</v>
      </c>
      <c r="U26" s="63">
        <f t="shared" si="0"/>
        <v>4378</v>
      </c>
    </row>
    <row r="27" spans="1:21" s="16" customFormat="1" ht="12.75">
      <c r="A27" s="15"/>
      <c r="B27" s="61" t="s">
        <v>46</v>
      </c>
      <c r="C27" s="62" t="s">
        <v>132</v>
      </c>
      <c r="D27" s="63">
        <v>90</v>
      </c>
      <c r="E27" s="63">
        <v>25</v>
      </c>
      <c r="F27" s="63">
        <v>256</v>
      </c>
      <c r="G27" s="63">
        <v>91</v>
      </c>
      <c r="H27" s="63">
        <v>351</v>
      </c>
      <c r="I27" s="63">
        <v>54</v>
      </c>
      <c r="J27" s="63">
        <v>99</v>
      </c>
      <c r="K27" s="63">
        <v>11</v>
      </c>
      <c r="L27" s="63">
        <v>13</v>
      </c>
      <c r="M27" s="63">
        <v>270</v>
      </c>
      <c r="N27" s="63">
        <v>259</v>
      </c>
      <c r="O27" s="63">
        <v>57</v>
      </c>
      <c r="P27" s="63">
        <v>84</v>
      </c>
      <c r="Q27" s="63">
        <v>92</v>
      </c>
      <c r="R27" s="63">
        <v>109</v>
      </c>
      <c r="S27" s="63">
        <v>266</v>
      </c>
      <c r="T27" s="63">
        <v>6</v>
      </c>
      <c r="U27" s="63">
        <f t="shared" si="0"/>
        <v>2133</v>
      </c>
    </row>
    <row r="28" spans="1:21" s="16" customFormat="1" ht="12.75">
      <c r="A28" s="15"/>
      <c r="B28" s="61" t="s">
        <v>47</v>
      </c>
      <c r="C28" s="62" t="s">
        <v>133</v>
      </c>
      <c r="D28" s="63">
        <v>481</v>
      </c>
      <c r="E28" s="63">
        <v>294</v>
      </c>
      <c r="F28" s="63">
        <v>4152</v>
      </c>
      <c r="G28" s="63">
        <v>1040</v>
      </c>
      <c r="H28" s="63">
        <v>2295</v>
      </c>
      <c r="I28" s="63">
        <v>458</v>
      </c>
      <c r="J28" s="63">
        <v>1235</v>
      </c>
      <c r="K28" s="63">
        <v>169</v>
      </c>
      <c r="L28" s="63">
        <v>153</v>
      </c>
      <c r="M28" s="63">
        <v>2177</v>
      </c>
      <c r="N28" s="63">
        <v>1754</v>
      </c>
      <c r="O28" s="63">
        <v>694</v>
      </c>
      <c r="P28" s="63">
        <v>1311</v>
      </c>
      <c r="Q28" s="63">
        <v>906</v>
      </c>
      <c r="R28" s="63">
        <v>576</v>
      </c>
      <c r="S28" s="63">
        <v>3275</v>
      </c>
      <c r="T28" s="63">
        <v>22</v>
      </c>
      <c r="U28" s="63">
        <f t="shared" si="0"/>
        <v>20992</v>
      </c>
    </row>
    <row r="29" spans="1:21" s="16" customFormat="1" ht="12.75">
      <c r="A29" s="15"/>
      <c r="B29" s="61" t="s">
        <v>48</v>
      </c>
      <c r="C29" s="62" t="s">
        <v>49</v>
      </c>
      <c r="D29" s="63">
        <v>103</v>
      </c>
      <c r="E29" s="63">
        <v>62</v>
      </c>
      <c r="F29" s="63">
        <v>1180</v>
      </c>
      <c r="G29" s="63">
        <v>251</v>
      </c>
      <c r="H29" s="63">
        <v>414</v>
      </c>
      <c r="I29" s="63">
        <v>134</v>
      </c>
      <c r="J29" s="63">
        <v>313</v>
      </c>
      <c r="K29" s="63">
        <v>78</v>
      </c>
      <c r="L29" s="63">
        <v>7</v>
      </c>
      <c r="M29" s="63">
        <v>264</v>
      </c>
      <c r="N29" s="63">
        <v>429</v>
      </c>
      <c r="O29" s="63">
        <v>72</v>
      </c>
      <c r="P29" s="63">
        <v>375</v>
      </c>
      <c r="Q29" s="63">
        <v>157</v>
      </c>
      <c r="R29" s="63">
        <v>94</v>
      </c>
      <c r="S29" s="63">
        <v>923</v>
      </c>
      <c r="T29" s="63">
        <v>5</v>
      </c>
      <c r="U29" s="63">
        <f t="shared" si="0"/>
        <v>4861</v>
      </c>
    </row>
    <row r="30" spans="1:21" s="16" customFormat="1" ht="12.75">
      <c r="A30" s="15"/>
      <c r="B30" s="61" t="s">
        <v>50</v>
      </c>
      <c r="C30" s="62" t="s">
        <v>51</v>
      </c>
      <c r="D30" s="63">
        <v>24</v>
      </c>
      <c r="E30" s="63">
        <v>20</v>
      </c>
      <c r="F30" s="63">
        <v>71</v>
      </c>
      <c r="G30" s="63">
        <v>64</v>
      </c>
      <c r="H30" s="63">
        <v>121</v>
      </c>
      <c r="I30" s="63">
        <v>21</v>
      </c>
      <c r="J30" s="63">
        <v>30</v>
      </c>
      <c r="K30" s="63">
        <v>26</v>
      </c>
      <c r="L30" s="63">
        <v>6</v>
      </c>
      <c r="M30" s="63">
        <v>87</v>
      </c>
      <c r="N30" s="63">
        <v>94</v>
      </c>
      <c r="O30" s="63">
        <v>9</v>
      </c>
      <c r="P30" s="63">
        <v>119</v>
      </c>
      <c r="Q30" s="63">
        <v>42</v>
      </c>
      <c r="R30" s="63">
        <v>22</v>
      </c>
      <c r="S30" s="63">
        <v>482</v>
      </c>
      <c r="T30" s="63">
        <v>1</v>
      </c>
      <c r="U30" s="63">
        <f t="shared" si="0"/>
        <v>1239</v>
      </c>
    </row>
    <row r="31" spans="1:21" s="16" customFormat="1" ht="12.75">
      <c r="A31" s="15"/>
      <c r="B31" s="61" t="s">
        <v>52</v>
      </c>
      <c r="C31" s="62" t="s">
        <v>53</v>
      </c>
      <c r="D31" s="63">
        <v>329</v>
      </c>
      <c r="E31" s="63">
        <v>193</v>
      </c>
      <c r="F31" s="63">
        <v>2722</v>
      </c>
      <c r="G31" s="63">
        <v>683</v>
      </c>
      <c r="H31" s="63">
        <v>1677</v>
      </c>
      <c r="I31" s="63">
        <v>270</v>
      </c>
      <c r="J31" s="63">
        <v>808</v>
      </c>
      <c r="K31" s="63">
        <v>45</v>
      </c>
      <c r="L31" s="63">
        <v>91</v>
      </c>
      <c r="M31" s="63">
        <v>1501</v>
      </c>
      <c r="N31" s="63">
        <v>1098</v>
      </c>
      <c r="O31" s="63">
        <v>559</v>
      </c>
      <c r="P31" s="63">
        <v>759</v>
      </c>
      <c r="Q31" s="63">
        <v>634</v>
      </c>
      <c r="R31" s="63">
        <v>406</v>
      </c>
      <c r="S31" s="63">
        <v>1768</v>
      </c>
      <c r="T31" s="63">
        <v>15</v>
      </c>
      <c r="U31" s="63">
        <f t="shared" si="0"/>
        <v>13558</v>
      </c>
    </row>
    <row r="32" spans="1:21" s="16" customFormat="1" ht="12.75">
      <c r="A32" s="15"/>
      <c r="B32" s="61" t="s">
        <v>54</v>
      </c>
      <c r="C32" s="62" t="s">
        <v>55</v>
      </c>
      <c r="D32" s="63">
        <v>25</v>
      </c>
      <c r="E32" s="63">
        <v>17</v>
      </c>
      <c r="F32" s="63">
        <v>165</v>
      </c>
      <c r="G32" s="63">
        <v>40</v>
      </c>
      <c r="H32" s="63">
        <v>80</v>
      </c>
      <c r="I32" s="63">
        <v>33</v>
      </c>
      <c r="J32" s="63">
        <v>82</v>
      </c>
      <c r="K32" s="63">
        <v>20</v>
      </c>
      <c r="L32" s="63">
        <v>47</v>
      </c>
      <c r="M32" s="63">
        <v>324</v>
      </c>
      <c r="N32" s="63">
        <v>125</v>
      </c>
      <c r="O32" s="63">
        <v>52</v>
      </c>
      <c r="P32" s="63">
        <v>42</v>
      </c>
      <c r="Q32" s="63">
        <v>69</v>
      </c>
      <c r="R32" s="63">
        <v>52</v>
      </c>
      <c r="S32" s="63">
        <v>96</v>
      </c>
      <c r="T32" s="63">
        <v>1</v>
      </c>
      <c r="U32" s="63">
        <f t="shared" si="0"/>
        <v>1270</v>
      </c>
    </row>
    <row r="33" spans="1:21" s="16" customFormat="1" ht="12.75">
      <c r="A33" s="15"/>
      <c r="B33" s="61" t="s">
        <v>56</v>
      </c>
      <c r="C33" s="62" t="s">
        <v>57</v>
      </c>
      <c r="D33" s="63">
        <v>0</v>
      </c>
      <c r="E33" s="63">
        <v>2</v>
      </c>
      <c r="F33" s="63">
        <v>14</v>
      </c>
      <c r="G33" s="63">
        <v>2</v>
      </c>
      <c r="H33" s="63">
        <v>3</v>
      </c>
      <c r="I33" s="63">
        <v>0</v>
      </c>
      <c r="J33" s="63">
        <v>2</v>
      </c>
      <c r="K33" s="63">
        <v>0</v>
      </c>
      <c r="L33" s="63">
        <v>2</v>
      </c>
      <c r="M33" s="63">
        <v>1</v>
      </c>
      <c r="N33" s="63">
        <v>8</v>
      </c>
      <c r="O33" s="63">
        <v>2</v>
      </c>
      <c r="P33" s="63">
        <v>16</v>
      </c>
      <c r="Q33" s="63">
        <v>4</v>
      </c>
      <c r="R33" s="63">
        <v>2</v>
      </c>
      <c r="S33" s="63">
        <v>6</v>
      </c>
      <c r="T33" s="63">
        <v>0</v>
      </c>
      <c r="U33" s="63">
        <f t="shared" si="0"/>
        <v>64</v>
      </c>
    </row>
    <row r="34" spans="1:21" s="16" customFormat="1" ht="12.75">
      <c r="A34" s="15"/>
      <c r="B34" s="64"/>
      <c r="C34" s="65"/>
      <c r="D34" s="66"/>
      <c r="E34" s="66"/>
      <c r="F34" s="66"/>
      <c r="G34" s="66"/>
      <c r="H34" s="66"/>
      <c r="I34" s="66"/>
      <c r="J34" s="66"/>
      <c r="K34" s="67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16" customFormat="1" ht="12.75">
      <c r="A35" s="15"/>
      <c r="B35" s="58" t="s">
        <v>58</v>
      </c>
      <c r="C35" s="59"/>
      <c r="D35" s="68"/>
      <c r="E35" s="68"/>
      <c r="F35" s="68"/>
      <c r="G35" s="68"/>
      <c r="H35" s="68"/>
      <c r="I35" s="68"/>
      <c r="J35" s="68"/>
      <c r="K35" s="69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16" customFormat="1" ht="12.75">
      <c r="A36" s="15"/>
      <c r="B36" s="61" t="s">
        <v>59</v>
      </c>
      <c r="C36" s="62" t="s">
        <v>130</v>
      </c>
      <c r="D36" s="63">
        <v>64</v>
      </c>
      <c r="E36" s="63">
        <v>12</v>
      </c>
      <c r="F36" s="63">
        <v>259</v>
      </c>
      <c r="G36" s="63">
        <v>43</v>
      </c>
      <c r="H36" s="63">
        <v>589</v>
      </c>
      <c r="I36" s="63">
        <v>78</v>
      </c>
      <c r="J36" s="63">
        <v>40</v>
      </c>
      <c r="K36" s="63">
        <v>7</v>
      </c>
      <c r="L36" s="63">
        <v>23</v>
      </c>
      <c r="M36" s="63">
        <v>615</v>
      </c>
      <c r="N36" s="63">
        <v>84</v>
      </c>
      <c r="O36" s="63">
        <v>9</v>
      </c>
      <c r="P36" s="63">
        <v>31</v>
      </c>
      <c r="Q36" s="63">
        <v>245</v>
      </c>
      <c r="R36" s="63">
        <v>26</v>
      </c>
      <c r="S36" s="63">
        <v>69</v>
      </c>
      <c r="T36" s="63">
        <v>3</v>
      </c>
      <c r="U36" s="63">
        <f>SUM(D36:T36)</f>
        <v>2197</v>
      </c>
    </row>
    <row r="37" spans="1:21" s="16" customFormat="1" ht="12.75">
      <c r="A37" s="15"/>
      <c r="B37" s="61" t="s">
        <v>60</v>
      </c>
      <c r="C37" s="62" t="s">
        <v>61</v>
      </c>
      <c r="D37" s="63">
        <v>585</v>
      </c>
      <c r="E37" s="63">
        <v>64</v>
      </c>
      <c r="F37" s="63">
        <v>1262</v>
      </c>
      <c r="G37" s="63">
        <v>838</v>
      </c>
      <c r="H37" s="63">
        <v>1680</v>
      </c>
      <c r="I37" s="63">
        <v>552</v>
      </c>
      <c r="J37" s="63">
        <v>206</v>
      </c>
      <c r="K37" s="63">
        <v>215</v>
      </c>
      <c r="L37" s="63">
        <v>74</v>
      </c>
      <c r="M37" s="63">
        <v>1875</v>
      </c>
      <c r="N37" s="63">
        <v>3785</v>
      </c>
      <c r="O37" s="63">
        <v>26</v>
      </c>
      <c r="P37" s="63">
        <v>1062</v>
      </c>
      <c r="Q37" s="63">
        <v>2326</v>
      </c>
      <c r="R37" s="63">
        <v>564</v>
      </c>
      <c r="S37" s="63">
        <v>1094</v>
      </c>
      <c r="T37" s="63">
        <v>274</v>
      </c>
      <c r="U37" s="63">
        <f>SUM(D37:T37)</f>
        <v>16482</v>
      </c>
    </row>
    <row r="38" spans="1:21" s="18" customFormat="1" ht="12.75">
      <c r="A38" s="17"/>
      <c r="B38" s="61" t="s">
        <v>39</v>
      </c>
      <c r="C38" s="62" t="s">
        <v>62</v>
      </c>
      <c r="D38" s="63">
        <v>343</v>
      </c>
      <c r="E38" s="63">
        <v>40</v>
      </c>
      <c r="F38" s="63">
        <v>604</v>
      </c>
      <c r="G38" s="63">
        <v>343</v>
      </c>
      <c r="H38" s="63">
        <v>889</v>
      </c>
      <c r="I38" s="63">
        <v>138</v>
      </c>
      <c r="J38" s="63">
        <v>125</v>
      </c>
      <c r="K38" s="63">
        <v>133</v>
      </c>
      <c r="L38" s="63">
        <v>43</v>
      </c>
      <c r="M38" s="63">
        <v>1053</v>
      </c>
      <c r="N38" s="63">
        <v>2094</v>
      </c>
      <c r="O38" s="63">
        <v>23</v>
      </c>
      <c r="P38" s="63">
        <v>357</v>
      </c>
      <c r="Q38" s="63">
        <v>1262</v>
      </c>
      <c r="R38" s="63">
        <v>367</v>
      </c>
      <c r="S38" s="63">
        <v>909</v>
      </c>
      <c r="T38" s="63">
        <v>138</v>
      </c>
      <c r="U38" s="63">
        <f>SUM(D38:T38)</f>
        <v>8861</v>
      </c>
    </row>
    <row r="39" spans="1:21" s="20" customFormat="1" ht="12.75">
      <c r="A39" s="19"/>
      <c r="B39" s="61" t="s">
        <v>41</v>
      </c>
      <c r="C39" s="62" t="s">
        <v>63</v>
      </c>
      <c r="D39" s="63">
        <v>242</v>
      </c>
      <c r="E39" s="63">
        <v>24</v>
      </c>
      <c r="F39" s="63">
        <v>658</v>
      </c>
      <c r="G39" s="63">
        <v>495</v>
      </c>
      <c r="H39" s="63">
        <v>791</v>
      </c>
      <c r="I39" s="63">
        <v>414</v>
      </c>
      <c r="J39" s="63">
        <v>81</v>
      </c>
      <c r="K39" s="63">
        <v>82</v>
      </c>
      <c r="L39" s="63">
        <v>31</v>
      </c>
      <c r="M39" s="63">
        <v>822</v>
      </c>
      <c r="N39" s="63">
        <v>1691</v>
      </c>
      <c r="O39" s="63">
        <v>3</v>
      </c>
      <c r="P39" s="63">
        <v>705</v>
      </c>
      <c r="Q39" s="63">
        <v>1064</v>
      </c>
      <c r="R39" s="63">
        <v>197</v>
      </c>
      <c r="S39" s="63">
        <v>185</v>
      </c>
      <c r="T39" s="63">
        <v>136</v>
      </c>
      <c r="U39" s="63">
        <f>SUM(D39:T39)</f>
        <v>7621</v>
      </c>
    </row>
    <row r="40" spans="1:21" ht="12.75">
      <c r="A40" s="14"/>
      <c r="B40" s="64"/>
      <c r="C40" s="70"/>
      <c r="D40" s="66"/>
      <c r="E40" s="66"/>
      <c r="F40" s="66"/>
      <c r="G40" s="66"/>
      <c r="H40" s="66"/>
      <c r="I40" s="66"/>
      <c r="J40" s="66"/>
      <c r="K40" s="67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4"/>
      <c r="B41" s="58" t="s">
        <v>64</v>
      </c>
      <c r="C41" s="59"/>
      <c r="D41" s="68"/>
      <c r="E41" s="68"/>
      <c r="F41" s="68"/>
      <c r="G41" s="68"/>
      <c r="H41" s="68"/>
      <c r="I41" s="68"/>
      <c r="J41" s="68"/>
      <c r="K41" s="69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ht="12.75">
      <c r="A42" s="14"/>
      <c r="B42" s="61" t="s">
        <v>65</v>
      </c>
      <c r="C42" s="62" t="s">
        <v>13</v>
      </c>
      <c r="D42" s="63">
        <v>9</v>
      </c>
      <c r="E42" s="63">
        <v>1</v>
      </c>
      <c r="F42" s="63">
        <v>20</v>
      </c>
      <c r="G42" s="63">
        <v>3</v>
      </c>
      <c r="H42" s="63">
        <v>49</v>
      </c>
      <c r="I42" s="63">
        <v>3</v>
      </c>
      <c r="J42" s="63">
        <v>10</v>
      </c>
      <c r="K42" s="63">
        <v>6</v>
      </c>
      <c r="L42" s="63">
        <v>1</v>
      </c>
      <c r="M42" s="63">
        <v>15</v>
      </c>
      <c r="N42" s="63">
        <v>6</v>
      </c>
      <c r="O42" s="63">
        <v>6</v>
      </c>
      <c r="P42" s="63">
        <v>5</v>
      </c>
      <c r="Q42" s="63">
        <v>6</v>
      </c>
      <c r="R42" s="63">
        <v>1</v>
      </c>
      <c r="S42" s="63">
        <v>9</v>
      </c>
      <c r="T42" s="63">
        <v>0</v>
      </c>
      <c r="U42" s="63">
        <f>SUM(D42:T42)</f>
        <v>150</v>
      </c>
    </row>
    <row r="43" spans="1:21" ht="12.75">
      <c r="A43" s="14"/>
      <c r="B43" s="61" t="s">
        <v>66</v>
      </c>
      <c r="C43" s="62" t="s">
        <v>67</v>
      </c>
      <c r="D43" s="63">
        <v>21</v>
      </c>
      <c r="E43" s="63">
        <v>1</v>
      </c>
      <c r="F43" s="63">
        <v>44</v>
      </c>
      <c r="G43" s="63">
        <v>4</v>
      </c>
      <c r="H43" s="63">
        <v>178</v>
      </c>
      <c r="I43" s="63">
        <v>65</v>
      </c>
      <c r="J43" s="63">
        <v>27</v>
      </c>
      <c r="K43" s="63">
        <v>95</v>
      </c>
      <c r="L43" s="63">
        <v>2</v>
      </c>
      <c r="M43" s="63">
        <v>63</v>
      </c>
      <c r="N43" s="63">
        <v>19</v>
      </c>
      <c r="O43" s="63">
        <v>14</v>
      </c>
      <c r="P43" s="63">
        <v>24</v>
      </c>
      <c r="Q43" s="63">
        <v>27</v>
      </c>
      <c r="R43" s="63">
        <v>16</v>
      </c>
      <c r="S43" s="63">
        <v>63</v>
      </c>
      <c r="T43" s="63">
        <v>0</v>
      </c>
      <c r="U43" s="63">
        <f>SUM(D43:T43)</f>
        <v>663</v>
      </c>
    </row>
    <row r="44" spans="1:21" ht="12.75">
      <c r="A44" s="14"/>
      <c r="B44" s="61" t="s">
        <v>39</v>
      </c>
      <c r="C44" s="62" t="s">
        <v>68</v>
      </c>
      <c r="D44" s="63">
        <v>15</v>
      </c>
      <c r="E44" s="63">
        <v>1</v>
      </c>
      <c r="F44" s="63">
        <v>36</v>
      </c>
      <c r="G44" s="63">
        <v>2</v>
      </c>
      <c r="H44" s="63">
        <v>127</v>
      </c>
      <c r="I44" s="63">
        <v>31</v>
      </c>
      <c r="J44" s="63">
        <v>17</v>
      </c>
      <c r="K44" s="63">
        <v>56</v>
      </c>
      <c r="L44" s="63">
        <v>1</v>
      </c>
      <c r="M44" s="63">
        <v>39</v>
      </c>
      <c r="N44" s="63">
        <v>12</v>
      </c>
      <c r="O44" s="63">
        <v>12</v>
      </c>
      <c r="P44" s="63">
        <v>21</v>
      </c>
      <c r="Q44" s="63">
        <v>25</v>
      </c>
      <c r="R44" s="63">
        <v>15</v>
      </c>
      <c r="S44" s="63">
        <v>61</v>
      </c>
      <c r="T44" s="63">
        <v>0</v>
      </c>
      <c r="U44" s="63">
        <f>SUM(D44:T44)</f>
        <v>471</v>
      </c>
    </row>
    <row r="45" spans="1:21" ht="12.75">
      <c r="A45" s="14"/>
      <c r="B45" s="61" t="s">
        <v>41</v>
      </c>
      <c r="C45" s="62" t="s">
        <v>69</v>
      </c>
      <c r="D45" s="63">
        <v>6</v>
      </c>
      <c r="E45" s="63">
        <v>0</v>
      </c>
      <c r="F45" s="63">
        <v>8</v>
      </c>
      <c r="G45" s="63">
        <v>2</v>
      </c>
      <c r="H45" s="63">
        <v>51</v>
      </c>
      <c r="I45" s="63">
        <v>34</v>
      </c>
      <c r="J45" s="63">
        <v>10</v>
      </c>
      <c r="K45" s="63">
        <v>39</v>
      </c>
      <c r="L45" s="63">
        <v>1</v>
      </c>
      <c r="M45" s="63">
        <v>24</v>
      </c>
      <c r="N45" s="63">
        <v>7</v>
      </c>
      <c r="O45" s="63">
        <v>2</v>
      </c>
      <c r="P45" s="63">
        <v>3</v>
      </c>
      <c r="Q45" s="63">
        <v>2</v>
      </c>
      <c r="R45" s="63">
        <v>1</v>
      </c>
      <c r="S45" s="63">
        <v>2</v>
      </c>
      <c r="T45" s="63">
        <v>0</v>
      </c>
      <c r="U45" s="63">
        <f>SUM(D45:T45)</f>
        <v>192</v>
      </c>
    </row>
    <row r="46" spans="1:21" ht="12.75">
      <c r="A46" s="14"/>
      <c r="B46" s="64"/>
      <c r="C46" s="70"/>
      <c r="D46" s="66"/>
      <c r="E46" s="66"/>
      <c r="F46" s="66"/>
      <c r="G46" s="66"/>
      <c r="H46" s="66"/>
      <c r="I46" s="66"/>
      <c r="J46" s="66"/>
      <c r="K46" s="67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.75">
      <c r="A47" s="14"/>
      <c r="B47" s="58" t="s">
        <v>70</v>
      </c>
      <c r="C47" s="59"/>
      <c r="D47" s="68"/>
      <c r="E47" s="68"/>
      <c r="F47" s="68"/>
      <c r="G47" s="68"/>
      <c r="H47" s="68"/>
      <c r="I47" s="68"/>
      <c r="J47" s="68"/>
      <c r="K47" s="69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ht="12.75">
      <c r="A48" s="14"/>
      <c r="B48" s="61" t="s">
        <v>71</v>
      </c>
      <c r="C48" s="62" t="s">
        <v>72</v>
      </c>
      <c r="D48" s="63">
        <f aca="true" t="shared" si="1" ref="D48:U48">D50+D54</f>
        <v>14</v>
      </c>
      <c r="E48" s="63">
        <f t="shared" si="1"/>
        <v>1</v>
      </c>
      <c r="F48" s="63">
        <f t="shared" si="1"/>
        <v>12</v>
      </c>
      <c r="G48" s="63">
        <f t="shared" si="1"/>
        <v>1</v>
      </c>
      <c r="H48" s="63">
        <f t="shared" si="1"/>
        <v>19</v>
      </c>
      <c r="I48" s="63">
        <f t="shared" si="1"/>
        <v>1</v>
      </c>
      <c r="J48" s="63">
        <f t="shared" si="1"/>
        <v>3</v>
      </c>
      <c r="K48" s="63">
        <f t="shared" si="1"/>
        <v>0</v>
      </c>
      <c r="L48" s="63">
        <f t="shared" si="1"/>
        <v>2</v>
      </c>
      <c r="M48" s="63">
        <f t="shared" si="1"/>
        <v>13</v>
      </c>
      <c r="N48" s="63">
        <f t="shared" si="1"/>
        <v>9</v>
      </c>
      <c r="O48" s="63">
        <f t="shared" si="1"/>
        <v>3</v>
      </c>
      <c r="P48" s="63">
        <f t="shared" si="1"/>
        <v>6</v>
      </c>
      <c r="Q48" s="63">
        <f t="shared" si="1"/>
        <v>4</v>
      </c>
      <c r="R48" s="63">
        <f t="shared" si="1"/>
        <v>1</v>
      </c>
      <c r="S48" s="63">
        <f t="shared" si="1"/>
        <v>10</v>
      </c>
      <c r="T48" s="63">
        <f t="shared" si="1"/>
        <v>0</v>
      </c>
      <c r="U48" s="63">
        <f t="shared" si="1"/>
        <v>99</v>
      </c>
    </row>
    <row r="49" spans="1:21" s="16" customFormat="1" ht="12.75">
      <c r="A49" s="15"/>
      <c r="B49" s="61" t="s">
        <v>74</v>
      </c>
      <c r="C49" s="62" t="s">
        <v>75</v>
      </c>
      <c r="D49" s="63">
        <f aca="true" t="shared" si="2" ref="D49:U49">D51+D55</f>
        <v>51</v>
      </c>
      <c r="E49" s="63">
        <f t="shared" si="2"/>
        <v>1</v>
      </c>
      <c r="F49" s="63">
        <f t="shared" si="2"/>
        <v>117</v>
      </c>
      <c r="G49" s="63">
        <f t="shared" si="2"/>
        <v>1</v>
      </c>
      <c r="H49" s="63">
        <f t="shared" si="2"/>
        <v>47</v>
      </c>
      <c r="I49" s="63">
        <f t="shared" si="2"/>
        <v>10</v>
      </c>
      <c r="J49" s="63">
        <f t="shared" si="2"/>
        <v>10</v>
      </c>
      <c r="K49" s="63">
        <f t="shared" si="2"/>
        <v>0</v>
      </c>
      <c r="L49" s="63">
        <f t="shared" si="2"/>
        <v>15</v>
      </c>
      <c r="M49" s="63">
        <f t="shared" si="2"/>
        <v>61</v>
      </c>
      <c r="N49" s="63">
        <f t="shared" si="2"/>
        <v>154</v>
      </c>
      <c r="O49" s="63">
        <f t="shared" si="2"/>
        <v>4</v>
      </c>
      <c r="P49" s="63">
        <f t="shared" si="2"/>
        <v>51</v>
      </c>
      <c r="Q49" s="63">
        <f t="shared" si="2"/>
        <v>11</v>
      </c>
      <c r="R49" s="63">
        <f t="shared" si="2"/>
        <v>28</v>
      </c>
      <c r="S49" s="63">
        <f t="shared" si="2"/>
        <v>233</v>
      </c>
      <c r="T49" s="63">
        <f t="shared" si="2"/>
        <v>0</v>
      </c>
      <c r="U49" s="63">
        <f t="shared" si="2"/>
        <v>794</v>
      </c>
    </row>
    <row r="50" spans="1:21" ht="12.75" customHeight="1">
      <c r="A50" s="14"/>
      <c r="B50" s="61" t="s">
        <v>76</v>
      </c>
      <c r="C50" s="62" t="s">
        <v>77</v>
      </c>
      <c r="D50" s="63">
        <v>0</v>
      </c>
      <c r="E50" s="63">
        <v>1</v>
      </c>
      <c r="F50" s="63">
        <v>10</v>
      </c>
      <c r="G50" s="63">
        <v>1</v>
      </c>
      <c r="H50" s="63">
        <v>10</v>
      </c>
      <c r="I50" s="63">
        <v>0</v>
      </c>
      <c r="J50" s="63">
        <v>1</v>
      </c>
      <c r="K50" s="63"/>
      <c r="L50" s="63">
        <v>0</v>
      </c>
      <c r="M50" s="63">
        <v>9</v>
      </c>
      <c r="N50" s="63">
        <v>2</v>
      </c>
      <c r="O50" s="63">
        <v>2</v>
      </c>
      <c r="P50" s="63">
        <v>3</v>
      </c>
      <c r="Q50" s="63">
        <v>1</v>
      </c>
      <c r="R50" s="63">
        <v>0</v>
      </c>
      <c r="S50" s="63">
        <v>0</v>
      </c>
      <c r="T50" s="63"/>
      <c r="U50" s="63">
        <f aca="true" t="shared" si="3" ref="U50:U57">SUM(D50:T50)</f>
        <v>40</v>
      </c>
    </row>
    <row r="51" spans="1:21" ht="12.75" customHeight="1">
      <c r="A51" s="14"/>
      <c r="B51" s="61" t="s">
        <v>78</v>
      </c>
      <c r="C51" s="62" t="s">
        <v>79</v>
      </c>
      <c r="D51" s="63">
        <v>0</v>
      </c>
      <c r="E51" s="63">
        <v>1</v>
      </c>
      <c r="F51" s="63">
        <v>66</v>
      </c>
      <c r="G51" s="63">
        <v>1</v>
      </c>
      <c r="H51" s="63">
        <v>30</v>
      </c>
      <c r="I51" s="63">
        <v>0</v>
      </c>
      <c r="J51" s="63">
        <v>2</v>
      </c>
      <c r="K51" s="63"/>
      <c r="L51" s="63">
        <v>0</v>
      </c>
      <c r="M51" s="63">
        <v>19</v>
      </c>
      <c r="N51" s="63">
        <v>3</v>
      </c>
      <c r="O51" s="63">
        <v>2</v>
      </c>
      <c r="P51" s="63">
        <v>38</v>
      </c>
      <c r="Q51" s="63">
        <v>7</v>
      </c>
      <c r="R51" s="63">
        <v>0</v>
      </c>
      <c r="S51" s="63">
        <v>0</v>
      </c>
      <c r="T51" s="63"/>
      <c r="U51" s="63">
        <f t="shared" si="3"/>
        <v>169</v>
      </c>
    </row>
    <row r="52" spans="1:21" ht="12.75" customHeight="1">
      <c r="A52" s="14"/>
      <c r="B52" s="61" t="s">
        <v>80</v>
      </c>
      <c r="C52" s="62" t="s">
        <v>81</v>
      </c>
      <c r="D52" s="63">
        <v>0</v>
      </c>
      <c r="E52" s="63">
        <v>1</v>
      </c>
      <c r="F52" s="63">
        <v>40</v>
      </c>
      <c r="G52" s="63">
        <v>0</v>
      </c>
      <c r="H52" s="63">
        <v>19</v>
      </c>
      <c r="I52" s="63">
        <v>0</v>
      </c>
      <c r="J52" s="63">
        <v>2</v>
      </c>
      <c r="K52" s="63"/>
      <c r="L52" s="63">
        <v>0</v>
      </c>
      <c r="M52" s="63">
        <v>15</v>
      </c>
      <c r="N52" s="63">
        <v>2</v>
      </c>
      <c r="O52" s="63">
        <v>2</v>
      </c>
      <c r="P52" s="63">
        <v>20</v>
      </c>
      <c r="Q52" s="63">
        <v>6</v>
      </c>
      <c r="R52" s="63">
        <v>0</v>
      </c>
      <c r="S52" s="63">
        <v>0</v>
      </c>
      <c r="T52" s="63"/>
      <c r="U52" s="63">
        <f t="shared" si="3"/>
        <v>107</v>
      </c>
    </row>
    <row r="53" spans="1:21" ht="12.75" customHeight="1">
      <c r="A53" s="14"/>
      <c r="B53" s="61" t="s">
        <v>82</v>
      </c>
      <c r="C53" s="62" t="s">
        <v>83</v>
      </c>
      <c r="D53" s="63">
        <v>0</v>
      </c>
      <c r="E53" s="63">
        <v>0</v>
      </c>
      <c r="F53" s="63">
        <v>26</v>
      </c>
      <c r="G53" s="63">
        <v>1</v>
      </c>
      <c r="H53" s="63">
        <v>11</v>
      </c>
      <c r="I53" s="63">
        <v>0</v>
      </c>
      <c r="J53" s="63">
        <v>0</v>
      </c>
      <c r="K53" s="63"/>
      <c r="L53" s="63">
        <v>0</v>
      </c>
      <c r="M53" s="63">
        <v>4</v>
      </c>
      <c r="N53" s="63">
        <v>1</v>
      </c>
      <c r="O53" s="63">
        <v>0</v>
      </c>
      <c r="P53" s="63">
        <v>18</v>
      </c>
      <c r="Q53" s="63">
        <v>1</v>
      </c>
      <c r="R53" s="63">
        <v>0</v>
      </c>
      <c r="S53" s="63">
        <v>0</v>
      </c>
      <c r="T53" s="63"/>
      <c r="U53" s="63">
        <f t="shared" si="3"/>
        <v>62</v>
      </c>
    </row>
    <row r="54" spans="1:21" ht="12.75">
      <c r="A54" s="14"/>
      <c r="B54" s="61" t="s">
        <v>84</v>
      </c>
      <c r="C54" s="62" t="s">
        <v>85</v>
      </c>
      <c r="D54" s="63">
        <v>14</v>
      </c>
      <c r="E54" s="63">
        <v>0</v>
      </c>
      <c r="F54" s="63">
        <v>2</v>
      </c>
      <c r="G54" s="63">
        <v>0</v>
      </c>
      <c r="H54" s="63">
        <v>9</v>
      </c>
      <c r="I54" s="63">
        <v>1</v>
      </c>
      <c r="J54" s="63">
        <v>2</v>
      </c>
      <c r="K54" s="63"/>
      <c r="L54" s="63">
        <v>2</v>
      </c>
      <c r="M54" s="63">
        <v>4</v>
      </c>
      <c r="N54" s="63">
        <v>7</v>
      </c>
      <c r="O54" s="63">
        <v>1</v>
      </c>
      <c r="P54" s="63">
        <v>3</v>
      </c>
      <c r="Q54" s="63">
        <v>3</v>
      </c>
      <c r="R54" s="63">
        <v>1</v>
      </c>
      <c r="S54" s="63">
        <v>10</v>
      </c>
      <c r="T54" s="63"/>
      <c r="U54" s="63">
        <f t="shared" si="3"/>
        <v>59</v>
      </c>
    </row>
    <row r="55" spans="1:21" ht="12.75">
      <c r="A55" s="14"/>
      <c r="B55" s="61" t="s">
        <v>86</v>
      </c>
      <c r="C55" s="62" t="s">
        <v>87</v>
      </c>
      <c r="D55" s="63">
        <v>51</v>
      </c>
      <c r="E55" s="63">
        <v>0</v>
      </c>
      <c r="F55" s="63">
        <v>51</v>
      </c>
      <c r="G55" s="63">
        <v>0</v>
      </c>
      <c r="H55" s="63">
        <v>17</v>
      </c>
      <c r="I55" s="63">
        <v>10</v>
      </c>
      <c r="J55" s="63">
        <v>8</v>
      </c>
      <c r="K55" s="63"/>
      <c r="L55" s="63">
        <v>15</v>
      </c>
      <c r="M55" s="63">
        <v>42</v>
      </c>
      <c r="N55" s="63">
        <v>151</v>
      </c>
      <c r="O55" s="63">
        <v>2</v>
      </c>
      <c r="P55" s="63">
        <v>13</v>
      </c>
      <c r="Q55" s="63">
        <v>4</v>
      </c>
      <c r="R55" s="63">
        <v>28</v>
      </c>
      <c r="S55" s="63">
        <v>233</v>
      </c>
      <c r="T55" s="63"/>
      <c r="U55" s="63">
        <f t="shared" si="3"/>
        <v>625</v>
      </c>
    </row>
    <row r="56" spans="1:21" ht="12.75">
      <c r="A56" s="14"/>
      <c r="B56" s="61" t="s">
        <v>88</v>
      </c>
      <c r="C56" s="62" t="s">
        <v>89</v>
      </c>
      <c r="D56" s="63">
        <v>34</v>
      </c>
      <c r="E56" s="63">
        <v>0</v>
      </c>
      <c r="F56" s="63">
        <v>30</v>
      </c>
      <c r="G56" s="63">
        <v>0</v>
      </c>
      <c r="H56" s="63">
        <v>5</v>
      </c>
      <c r="I56" s="63">
        <v>6</v>
      </c>
      <c r="J56" s="63">
        <v>4</v>
      </c>
      <c r="K56" s="63"/>
      <c r="L56" s="63">
        <v>11</v>
      </c>
      <c r="M56" s="63">
        <v>25</v>
      </c>
      <c r="N56" s="63">
        <v>123</v>
      </c>
      <c r="O56" s="63">
        <v>0</v>
      </c>
      <c r="P56" s="63">
        <v>8</v>
      </c>
      <c r="Q56" s="63">
        <v>0</v>
      </c>
      <c r="R56" s="63">
        <v>17</v>
      </c>
      <c r="S56" s="63">
        <v>178</v>
      </c>
      <c r="T56" s="63"/>
      <c r="U56" s="63">
        <f t="shared" si="3"/>
        <v>441</v>
      </c>
    </row>
    <row r="57" spans="1:21" ht="12.75">
      <c r="A57" s="14"/>
      <c r="B57" s="61" t="s">
        <v>90</v>
      </c>
      <c r="C57" s="62" t="s">
        <v>91</v>
      </c>
      <c r="D57" s="63">
        <v>17</v>
      </c>
      <c r="E57" s="63">
        <v>0</v>
      </c>
      <c r="F57" s="63">
        <v>21</v>
      </c>
      <c r="G57" s="63">
        <v>0</v>
      </c>
      <c r="H57" s="63">
        <v>12</v>
      </c>
      <c r="I57" s="63">
        <v>4</v>
      </c>
      <c r="J57" s="63">
        <v>4</v>
      </c>
      <c r="K57" s="63"/>
      <c r="L57" s="63">
        <v>4</v>
      </c>
      <c r="M57" s="63">
        <v>17</v>
      </c>
      <c r="N57" s="63">
        <v>28</v>
      </c>
      <c r="O57" s="63">
        <v>2</v>
      </c>
      <c r="P57" s="63">
        <v>5</v>
      </c>
      <c r="Q57" s="63">
        <v>4</v>
      </c>
      <c r="R57" s="63">
        <v>11</v>
      </c>
      <c r="S57" s="63">
        <v>55</v>
      </c>
      <c r="T57" s="63"/>
      <c r="U57" s="63">
        <f t="shared" si="3"/>
        <v>184</v>
      </c>
    </row>
    <row r="58" spans="1:21" ht="12.75">
      <c r="A58" s="14"/>
      <c r="B58" s="64"/>
      <c r="C58" s="70"/>
      <c r="D58" s="66"/>
      <c r="E58" s="66"/>
      <c r="F58" s="66"/>
      <c r="G58" s="66"/>
      <c r="H58" s="66"/>
      <c r="I58" s="66"/>
      <c r="J58" s="66"/>
      <c r="K58" s="67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ht="12.75">
      <c r="A59" s="14"/>
      <c r="B59" s="58" t="s">
        <v>92</v>
      </c>
      <c r="C59" s="59"/>
      <c r="D59" s="68"/>
      <c r="E59" s="68"/>
      <c r="F59" s="68"/>
      <c r="G59" s="68"/>
      <c r="H59" s="68"/>
      <c r="I59" s="68"/>
      <c r="J59" s="68"/>
      <c r="K59" s="69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2.75">
      <c r="A60" s="14"/>
      <c r="B60" s="61" t="s">
        <v>93</v>
      </c>
      <c r="C60" s="62" t="s">
        <v>14</v>
      </c>
      <c r="D60" s="63">
        <f>D62+D67+D69+D71</f>
        <v>437</v>
      </c>
      <c r="E60" s="63">
        <f aca="true" t="shared" si="4" ref="E60:U60">E62+E67+E69+E71</f>
        <v>50</v>
      </c>
      <c r="F60" s="63">
        <f t="shared" si="4"/>
        <v>1387</v>
      </c>
      <c r="G60" s="63">
        <f t="shared" si="4"/>
        <v>64</v>
      </c>
      <c r="H60" s="63">
        <f t="shared" si="4"/>
        <v>2200</v>
      </c>
      <c r="I60" s="63">
        <f t="shared" si="4"/>
        <v>294</v>
      </c>
      <c r="J60" s="63">
        <f t="shared" si="4"/>
        <v>118</v>
      </c>
      <c r="K60" s="63">
        <f t="shared" si="4"/>
        <v>54</v>
      </c>
      <c r="L60" s="63">
        <f t="shared" si="4"/>
        <v>141</v>
      </c>
      <c r="M60" s="63">
        <f t="shared" si="4"/>
        <v>1967</v>
      </c>
      <c r="N60" s="63">
        <f t="shared" si="4"/>
        <v>273</v>
      </c>
      <c r="O60" s="63">
        <f t="shared" si="4"/>
        <v>18</v>
      </c>
      <c r="P60" s="63">
        <f t="shared" si="4"/>
        <v>303</v>
      </c>
      <c r="Q60" s="63">
        <f t="shared" si="4"/>
        <v>682</v>
      </c>
      <c r="R60" s="63">
        <f t="shared" si="4"/>
        <v>148</v>
      </c>
      <c r="S60" s="63">
        <f t="shared" si="4"/>
        <v>415</v>
      </c>
      <c r="T60" s="63">
        <f t="shared" si="4"/>
        <v>23</v>
      </c>
      <c r="U60" s="63">
        <f t="shared" si="4"/>
        <v>8574</v>
      </c>
    </row>
    <row r="61" spans="1:21" ht="12.75">
      <c r="A61" s="14"/>
      <c r="B61" s="61" t="s">
        <v>94</v>
      </c>
      <c r="C61" s="62" t="s">
        <v>15</v>
      </c>
      <c r="D61" s="63">
        <f>D63+D68+D70+D72</f>
        <v>346823</v>
      </c>
      <c r="E61" s="63">
        <f aca="true" t="shared" si="5" ref="E61:U61">E63+E68+E70+E72</f>
        <v>17103</v>
      </c>
      <c r="F61" s="63">
        <f t="shared" si="5"/>
        <v>231390</v>
      </c>
      <c r="G61" s="63">
        <f t="shared" si="5"/>
        <v>19121</v>
      </c>
      <c r="H61" s="63">
        <f t="shared" si="5"/>
        <v>228327</v>
      </c>
      <c r="I61" s="63">
        <f t="shared" si="5"/>
        <v>153927</v>
      </c>
      <c r="J61" s="63">
        <f t="shared" si="5"/>
        <v>438057</v>
      </c>
      <c r="K61" s="63">
        <f t="shared" si="5"/>
        <v>162443</v>
      </c>
      <c r="L61" s="63">
        <f t="shared" si="5"/>
        <v>2523</v>
      </c>
      <c r="M61" s="63">
        <f t="shared" si="5"/>
        <v>146273</v>
      </c>
      <c r="N61" s="63">
        <f t="shared" si="5"/>
        <v>1119813</v>
      </c>
      <c r="O61" s="63">
        <f t="shared" si="5"/>
        <v>462</v>
      </c>
      <c r="P61" s="63">
        <f t="shared" si="5"/>
        <v>356844</v>
      </c>
      <c r="Q61" s="63">
        <f t="shared" si="5"/>
        <v>1252699</v>
      </c>
      <c r="R61" s="63">
        <f t="shared" si="5"/>
        <v>373010</v>
      </c>
      <c r="S61" s="63">
        <f t="shared" si="5"/>
        <v>519454</v>
      </c>
      <c r="T61" s="63">
        <f t="shared" si="5"/>
        <v>285130</v>
      </c>
      <c r="U61" s="63">
        <f t="shared" si="5"/>
        <v>5653399</v>
      </c>
    </row>
    <row r="62" spans="1:21" ht="12.75">
      <c r="A62" s="14"/>
      <c r="B62" s="61" t="s">
        <v>95</v>
      </c>
      <c r="C62" s="62" t="s">
        <v>96</v>
      </c>
      <c r="D62" s="63">
        <v>308</v>
      </c>
      <c r="E62" s="63">
        <v>34</v>
      </c>
      <c r="F62" s="63">
        <v>989</v>
      </c>
      <c r="G62" s="63">
        <v>52</v>
      </c>
      <c r="H62" s="63">
        <v>1542</v>
      </c>
      <c r="I62" s="63">
        <v>203</v>
      </c>
      <c r="J62" s="63">
        <v>82</v>
      </c>
      <c r="K62" s="63">
        <v>36</v>
      </c>
      <c r="L62" s="63">
        <v>105</v>
      </c>
      <c r="M62" s="63">
        <v>1317</v>
      </c>
      <c r="N62" s="63">
        <v>171</v>
      </c>
      <c r="O62" s="63">
        <v>15</v>
      </c>
      <c r="P62" s="63">
        <v>200</v>
      </c>
      <c r="Q62" s="63">
        <v>504</v>
      </c>
      <c r="R62" s="63">
        <v>100</v>
      </c>
      <c r="S62" s="63">
        <v>248</v>
      </c>
      <c r="T62" s="63">
        <v>17</v>
      </c>
      <c r="U62" s="63">
        <f aca="true" t="shared" si="6" ref="U62:U72">SUM(D62:T62)</f>
        <v>5923</v>
      </c>
    </row>
    <row r="63" spans="1:21" s="16" customFormat="1" ht="12.75">
      <c r="A63" s="15"/>
      <c r="B63" s="61" t="s">
        <v>97</v>
      </c>
      <c r="C63" s="62" t="s">
        <v>98</v>
      </c>
      <c r="D63" s="63">
        <v>346134</v>
      </c>
      <c r="E63" s="63">
        <v>10026</v>
      </c>
      <c r="F63" s="63">
        <v>229541</v>
      </c>
      <c r="G63" s="63">
        <v>19027</v>
      </c>
      <c r="H63" s="63">
        <v>225146</v>
      </c>
      <c r="I63" s="63">
        <v>153462</v>
      </c>
      <c r="J63" s="63">
        <v>437722</v>
      </c>
      <c r="K63" s="63">
        <v>162291</v>
      </c>
      <c r="L63" s="63">
        <v>2359</v>
      </c>
      <c r="M63" s="63">
        <v>143709</v>
      </c>
      <c r="N63" s="63">
        <v>1074901</v>
      </c>
      <c r="O63" s="63">
        <v>440</v>
      </c>
      <c r="P63" s="63">
        <v>355267</v>
      </c>
      <c r="Q63" s="63">
        <v>1251441</v>
      </c>
      <c r="R63" s="63">
        <v>372476</v>
      </c>
      <c r="S63" s="63">
        <v>517269</v>
      </c>
      <c r="T63" s="63">
        <v>284848</v>
      </c>
      <c r="U63" s="63">
        <f t="shared" si="6"/>
        <v>5586059</v>
      </c>
    </row>
    <row r="64" spans="1:21" ht="12.75">
      <c r="A64" s="14"/>
      <c r="B64" s="61" t="s">
        <v>99</v>
      </c>
      <c r="C64" s="62" t="s">
        <v>100</v>
      </c>
      <c r="D64" s="63">
        <v>1469</v>
      </c>
      <c r="E64" s="63">
        <v>5210</v>
      </c>
      <c r="F64" s="63">
        <v>94488</v>
      </c>
      <c r="G64" s="63">
        <v>1956</v>
      </c>
      <c r="H64" s="63">
        <v>32507</v>
      </c>
      <c r="I64" s="63">
        <v>693</v>
      </c>
      <c r="J64" s="63">
        <v>4499</v>
      </c>
      <c r="K64" s="63">
        <v>3766</v>
      </c>
      <c r="L64" s="63">
        <v>262</v>
      </c>
      <c r="M64" s="63">
        <v>16786</v>
      </c>
      <c r="N64" s="63">
        <v>16985</v>
      </c>
      <c r="O64" s="63">
        <v>43</v>
      </c>
      <c r="P64" s="63">
        <v>91300</v>
      </c>
      <c r="Q64" s="63">
        <v>3371</v>
      </c>
      <c r="R64" s="63">
        <v>900</v>
      </c>
      <c r="S64" s="63">
        <v>40658</v>
      </c>
      <c r="T64" s="63">
        <v>28595</v>
      </c>
      <c r="U64" s="63">
        <f t="shared" si="6"/>
        <v>343488</v>
      </c>
    </row>
    <row r="65" spans="1:21" ht="12.75">
      <c r="A65" s="14"/>
      <c r="B65" s="61" t="s">
        <v>101</v>
      </c>
      <c r="C65" s="62" t="s">
        <v>102</v>
      </c>
      <c r="D65" s="63">
        <v>107513</v>
      </c>
      <c r="E65" s="63">
        <v>2847</v>
      </c>
      <c r="F65" s="63">
        <v>82080</v>
      </c>
      <c r="G65" s="63">
        <v>5129</v>
      </c>
      <c r="H65" s="63">
        <v>38496</v>
      </c>
      <c r="I65" s="63">
        <v>126169</v>
      </c>
      <c r="J65" s="63">
        <v>277463</v>
      </c>
      <c r="K65" s="63">
        <v>108101</v>
      </c>
      <c r="L65" s="63">
        <v>1221</v>
      </c>
      <c r="M65" s="63">
        <v>76945</v>
      </c>
      <c r="N65" s="63">
        <v>635394</v>
      </c>
      <c r="O65" s="63">
        <v>0</v>
      </c>
      <c r="P65" s="63">
        <v>221553</v>
      </c>
      <c r="Q65" s="63">
        <v>587944</v>
      </c>
      <c r="R65" s="63">
        <v>13813</v>
      </c>
      <c r="S65" s="63">
        <v>99693</v>
      </c>
      <c r="T65" s="63">
        <v>10850</v>
      </c>
      <c r="U65" s="63">
        <f t="shared" si="6"/>
        <v>2395211</v>
      </c>
    </row>
    <row r="66" spans="1:21" ht="12.75">
      <c r="A66" s="14"/>
      <c r="B66" s="61" t="s">
        <v>103</v>
      </c>
      <c r="C66" s="62" t="s">
        <v>104</v>
      </c>
      <c r="D66" s="63">
        <v>237152</v>
      </c>
      <c r="E66" s="63">
        <v>1969</v>
      </c>
      <c r="F66" s="63">
        <v>52973</v>
      </c>
      <c r="G66" s="63">
        <v>11942</v>
      </c>
      <c r="H66" s="63">
        <v>154143</v>
      </c>
      <c r="I66" s="63">
        <v>26600</v>
      </c>
      <c r="J66" s="63">
        <v>155760</v>
      </c>
      <c r="K66" s="63">
        <v>50424</v>
      </c>
      <c r="L66" s="63">
        <v>876</v>
      </c>
      <c r="M66" s="63">
        <v>49978</v>
      </c>
      <c r="N66" s="63">
        <v>422522</v>
      </c>
      <c r="O66" s="63">
        <v>397</v>
      </c>
      <c r="P66" s="63">
        <v>42414</v>
      </c>
      <c r="Q66" s="63">
        <v>660126</v>
      </c>
      <c r="R66" s="63">
        <v>357763</v>
      </c>
      <c r="S66" s="63">
        <v>376918</v>
      </c>
      <c r="T66" s="63">
        <v>245403</v>
      </c>
      <c r="U66" s="63">
        <f t="shared" si="6"/>
        <v>2847360</v>
      </c>
    </row>
    <row r="67" spans="1:21" ht="12.75">
      <c r="A67" s="14"/>
      <c r="B67" s="61" t="s">
        <v>105</v>
      </c>
      <c r="C67" s="62" t="s">
        <v>106</v>
      </c>
      <c r="D67" s="63">
        <v>1</v>
      </c>
      <c r="E67" s="63">
        <v>2</v>
      </c>
      <c r="F67" s="63">
        <v>5</v>
      </c>
      <c r="G67" s="63">
        <v>1</v>
      </c>
      <c r="H67" s="63">
        <v>7</v>
      </c>
      <c r="I67" s="63">
        <v>0</v>
      </c>
      <c r="J67" s="63">
        <v>3</v>
      </c>
      <c r="K67" s="63">
        <v>0</v>
      </c>
      <c r="L67" s="63">
        <v>0</v>
      </c>
      <c r="M67" s="63">
        <v>13</v>
      </c>
      <c r="N67" s="63">
        <v>2</v>
      </c>
      <c r="O67" s="63">
        <v>0</v>
      </c>
      <c r="P67" s="63">
        <v>3</v>
      </c>
      <c r="Q67" s="63">
        <v>4</v>
      </c>
      <c r="R67" s="63">
        <v>2</v>
      </c>
      <c r="S67" s="63">
        <v>3</v>
      </c>
      <c r="T67" s="63">
        <v>0</v>
      </c>
      <c r="U67" s="63">
        <f t="shared" si="6"/>
        <v>46</v>
      </c>
    </row>
    <row r="68" spans="1:21" ht="12.75">
      <c r="A68" s="14"/>
      <c r="B68" s="61" t="s">
        <v>107</v>
      </c>
      <c r="C68" s="62" t="s">
        <v>108</v>
      </c>
      <c r="D68" s="63">
        <v>4</v>
      </c>
      <c r="E68" s="63">
        <v>7008</v>
      </c>
      <c r="F68" s="63">
        <v>19</v>
      </c>
      <c r="G68" s="63">
        <v>3</v>
      </c>
      <c r="H68" s="63">
        <v>21</v>
      </c>
      <c r="I68" s="63">
        <v>0</v>
      </c>
      <c r="J68" s="63">
        <v>58</v>
      </c>
      <c r="K68" s="63">
        <v>0</v>
      </c>
      <c r="L68" s="63">
        <v>0</v>
      </c>
      <c r="M68" s="63">
        <v>39</v>
      </c>
      <c r="N68" s="63">
        <v>44001</v>
      </c>
      <c r="O68" s="63">
        <v>0</v>
      </c>
      <c r="P68" s="63">
        <v>864</v>
      </c>
      <c r="Q68" s="63">
        <v>11</v>
      </c>
      <c r="R68" s="63">
        <v>153</v>
      </c>
      <c r="S68" s="63">
        <v>22</v>
      </c>
      <c r="T68" s="63">
        <v>0</v>
      </c>
      <c r="U68" s="63">
        <f t="shared" si="6"/>
        <v>52203</v>
      </c>
    </row>
    <row r="69" spans="1:21" ht="12.75">
      <c r="A69" s="14"/>
      <c r="B69" s="61" t="s">
        <v>109</v>
      </c>
      <c r="C69" s="62" t="s">
        <v>110</v>
      </c>
      <c r="D69" s="63">
        <v>39</v>
      </c>
      <c r="E69" s="63">
        <v>5</v>
      </c>
      <c r="F69" s="63">
        <v>232</v>
      </c>
      <c r="G69" s="63">
        <v>3</v>
      </c>
      <c r="H69" s="63">
        <v>269</v>
      </c>
      <c r="I69" s="63">
        <v>27</v>
      </c>
      <c r="J69" s="63">
        <v>13</v>
      </c>
      <c r="K69" s="63">
        <v>8</v>
      </c>
      <c r="L69" s="63">
        <v>15</v>
      </c>
      <c r="M69" s="63">
        <v>399</v>
      </c>
      <c r="N69" s="63">
        <v>52</v>
      </c>
      <c r="O69" s="63">
        <v>1</v>
      </c>
      <c r="P69" s="63">
        <v>41</v>
      </c>
      <c r="Q69" s="63">
        <v>28</v>
      </c>
      <c r="R69" s="63">
        <v>13</v>
      </c>
      <c r="S69" s="63">
        <v>69</v>
      </c>
      <c r="T69" s="63">
        <v>1</v>
      </c>
      <c r="U69" s="63">
        <f t="shared" si="6"/>
        <v>1215</v>
      </c>
    </row>
    <row r="70" spans="1:21" ht="12.75">
      <c r="A70" s="14"/>
      <c r="B70" s="61" t="s">
        <v>111</v>
      </c>
      <c r="C70" s="62" t="s">
        <v>112</v>
      </c>
      <c r="D70" s="63">
        <v>129</v>
      </c>
      <c r="E70" s="63">
        <v>31</v>
      </c>
      <c r="F70" s="63">
        <v>960</v>
      </c>
      <c r="G70" s="63">
        <v>11</v>
      </c>
      <c r="H70" s="63">
        <v>953</v>
      </c>
      <c r="I70" s="63">
        <v>83</v>
      </c>
      <c r="J70" s="63">
        <v>63</v>
      </c>
      <c r="K70" s="63">
        <v>59</v>
      </c>
      <c r="L70" s="63">
        <v>71</v>
      </c>
      <c r="M70" s="63">
        <v>1433</v>
      </c>
      <c r="N70" s="63">
        <v>221</v>
      </c>
      <c r="O70" s="63">
        <v>12</v>
      </c>
      <c r="P70" s="63">
        <v>228</v>
      </c>
      <c r="Q70" s="63">
        <v>131</v>
      </c>
      <c r="R70" s="63">
        <v>72</v>
      </c>
      <c r="S70" s="63">
        <v>1388</v>
      </c>
      <c r="T70" s="63">
        <v>1</v>
      </c>
      <c r="U70" s="63">
        <f t="shared" si="6"/>
        <v>5846</v>
      </c>
    </row>
    <row r="71" spans="1:21" ht="12.75">
      <c r="A71" s="14"/>
      <c r="B71" s="61" t="s">
        <v>113</v>
      </c>
      <c r="C71" s="62" t="s">
        <v>114</v>
      </c>
      <c r="D71" s="63">
        <v>89</v>
      </c>
      <c r="E71" s="63">
        <v>9</v>
      </c>
      <c r="F71" s="63">
        <v>161</v>
      </c>
      <c r="G71" s="63">
        <v>8</v>
      </c>
      <c r="H71" s="63">
        <v>382</v>
      </c>
      <c r="I71" s="63">
        <v>64</v>
      </c>
      <c r="J71" s="63">
        <v>20</v>
      </c>
      <c r="K71" s="63">
        <v>10</v>
      </c>
      <c r="L71" s="63">
        <v>21</v>
      </c>
      <c r="M71" s="63">
        <v>238</v>
      </c>
      <c r="N71" s="63">
        <v>48</v>
      </c>
      <c r="O71" s="63">
        <v>2</v>
      </c>
      <c r="P71" s="63">
        <v>59</v>
      </c>
      <c r="Q71" s="63">
        <v>146</v>
      </c>
      <c r="R71" s="63">
        <v>33</v>
      </c>
      <c r="S71" s="63">
        <v>95</v>
      </c>
      <c r="T71" s="63">
        <v>5</v>
      </c>
      <c r="U71" s="63">
        <f t="shared" si="6"/>
        <v>1390</v>
      </c>
    </row>
    <row r="72" spans="1:21" ht="12.75">
      <c r="A72" s="14"/>
      <c r="B72" s="61" t="s">
        <v>115</v>
      </c>
      <c r="C72" s="62" t="s">
        <v>116</v>
      </c>
      <c r="D72" s="63">
        <v>556</v>
      </c>
      <c r="E72" s="63">
        <v>38</v>
      </c>
      <c r="F72" s="63">
        <v>870</v>
      </c>
      <c r="G72" s="63">
        <v>80</v>
      </c>
      <c r="H72" s="63">
        <v>2207</v>
      </c>
      <c r="I72" s="63">
        <v>382</v>
      </c>
      <c r="J72" s="63">
        <v>214</v>
      </c>
      <c r="K72" s="63">
        <v>93</v>
      </c>
      <c r="L72" s="63">
        <v>93</v>
      </c>
      <c r="M72" s="63">
        <v>1092</v>
      </c>
      <c r="N72" s="63">
        <v>690</v>
      </c>
      <c r="O72" s="63">
        <v>10</v>
      </c>
      <c r="P72" s="63">
        <v>485</v>
      </c>
      <c r="Q72" s="63">
        <v>1116</v>
      </c>
      <c r="R72" s="63">
        <v>309</v>
      </c>
      <c r="S72" s="63">
        <v>775</v>
      </c>
      <c r="T72" s="63">
        <v>281</v>
      </c>
      <c r="U72" s="63">
        <f t="shared" si="6"/>
        <v>9291</v>
      </c>
    </row>
    <row r="73" spans="1:21" ht="12.75">
      <c r="A73" s="14"/>
      <c r="B73" s="27"/>
      <c r="C73" s="50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</row>
    <row r="74" spans="1:21" ht="26.25" customHeight="1">
      <c r="A74" s="14"/>
      <c r="B74" s="71" t="s">
        <v>117</v>
      </c>
      <c r="C74" s="62" t="s">
        <v>16</v>
      </c>
      <c r="D74" s="72">
        <f>SUM(D21+D36+D42+D48+D60)</f>
        <v>645</v>
      </c>
      <c r="E74" s="72">
        <f aca="true" t="shared" si="7" ref="E74:U74">SUM(E21+E36+E42+E48+E60)</f>
        <v>83</v>
      </c>
      <c r="F74" s="72">
        <f t="shared" si="7"/>
        <v>2086</v>
      </c>
      <c r="G74" s="72">
        <f t="shared" si="7"/>
        <v>189</v>
      </c>
      <c r="H74" s="72">
        <f t="shared" si="7"/>
        <v>3414</v>
      </c>
      <c r="I74" s="72">
        <f t="shared" si="7"/>
        <v>436</v>
      </c>
      <c r="J74" s="72">
        <f t="shared" si="7"/>
        <v>306</v>
      </c>
      <c r="K74" s="72">
        <f t="shared" si="7"/>
        <v>78</v>
      </c>
      <c r="L74" s="72">
        <f t="shared" si="7"/>
        <v>214</v>
      </c>
      <c r="M74" s="72">
        <f t="shared" si="7"/>
        <v>3073</v>
      </c>
      <c r="N74" s="72">
        <f t="shared" si="7"/>
        <v>516</v>
      </c>
      <c r="O74" s="72">
        <f t="shared" si="7"/>
        <v>189</v>
      </c>
      <c r="P74" s="72">
        <f t="shared" si="7"/>
        <v>402</v>
      </c>
      <c r="Q74" s="72">
        <f t="shared" si="7"/>
        <v>1048</v>
      </c>
      <c r="R74" s="72">
        <f t="shared" si="7"/>
        <v>243</v>
      </c>
      <c r="S74" s="72">
        <f t="shared" si="7"/>
        <v>589</v>
      </c>
      <c r="T74" s="72">
        <f t="shared" si="7"/>
        <v>30</v>
      </c>
      <c r="U74" s="72">
        <f t="shared" si="7"/>
        <v>13541</v>
      </c>
    </row>
    <row r="75" spans="1:21" s="20" customFormat="1" ht="24" customHeight="1">
      <c r="A75" s="19"/>
      <c r="B75" s="73" t="s">
        <v>118</v>
      </c>
      <c r="C75" s="62" t="s">
        <v>17</v>
      </c>
      <c r="D75" s="74">
        <f>(D21/D74)*100</f>
        <v>18.75968992248062</v>
      </c>
      <c r="E75" s="74">
        <f aca="true" t="shared" si="8" ref="E75:U75">(E21/E74)*100</f>
        <v>22.89156626506024</v>
      </c>
      <c r="F75" s="74">
        <f t="shared" si="8"/>
        <v>19.55896452540748</v>
      </c>
      <c r="G75" s="74">
        <f t="shared" si="8"/>
        <v>41.269841269841265</v>
      </c>
      <c r="H75" s="74">
        <f t="shared" si="8"/>
        <v>16.31517281780902</v>
      </c>
      <c r="I75" s="74">
        <f t="shared" si="8"/>
        <v>13.761467889908257</v>
      </c>
      <c r="J75" s="74">
        <f t="shared" si="8"/>
        <v>44.11764705882353</v>
      </c>
      <c r="K75" s="74">
        <f t="shared" si="8"/>
        <v>14.102564102564102</v>
      </c>
      <c r="L75" s="74">
        <f t="shared" si="8"/>
        <v>21.962616822429908</v>
      </c>
      <c r="M75" s="74">
        <f t="shared" si="8"/>
        <v>15.066710055320534</v>
      </c>
      <c r="N75" s="74">
        <f t="shared" si="8"/>
        <v>27.906976744186046</v>
      </c>
      <c r="O75" s="74">
        <f t="shared" si="8"/>
        <v>80.95238095238095</v>
      </c>
      <c r="P75" s="74">
        <f t="shared" si="8"/>
        <v>14.17910447761194</v>
      </c>
      <c r="Q75" s="74">
        <f t="shared" si="8"/>
        <v>10.591603053435113</v>
      </c>
      <c r="R75" s="74">
        <f t="shared" si="8"/>
        <v>27.572016460905353</v>
      </c>
      <c r="S75" s="74">
        <f t="shared" si="8"/>
        <v>14.60101867572156</v>
      </c>
      <c r="T75" s="74">
        <f t="shared" si="8"/>
        <v>13.333333333333334</v>
      </c>
      <c r="U75" s="74">
        <f t="shared" si="8"/>
        <v>18.61753194003397</v>
      </c>
    </row>
    <row r="76" spans="1:21" s="20" customFormat="1" ht="25.5" customHeight="1">
      <c r="A76" s="19"/>
      <c r="B76" s="73" t="s">
        <v>119</v>
      </c>
      <c r="C76" s="62" t="s">
        <v>18</v>
      </c>
      <c r="D76" s="74">
        <f>(D36/D74)*100</f>
        <v>9.922480620155039</v>
      </c>
      <c r="E76" s="74">
        <f aca="true" t="shared" si="9" ref="E76:U76">(E36/E74)*100</f>
        <v>14.457831325301203</v>
      </c>
      <c r="F76" s="74">
        <f t="shared" si="9"/>
        <v>12.416107382550337</v>
      </c>
      <c r="G76" s="74">
        <f t="shared" si="9"/>
        <v>22.75132275132275</v>
      </c>
      <c r="H76" s="74">
        <f t="shared" si="9"/>
        <v>17.252489748096075</v>
      </c>
      <c r="I76" s="74">
        <f t="shared" si="9"/>
        <v>17.889908256880734</v>
      </c>
      <c r="J76" s="74">
        <f t="shared" si="9"/>
        <v>13.071895424836603</v>
      </c>
      <c r="K76" s="74">
        <f t="shared" si="9"/>
        <v>8.974358974358974</v>
      </c>
      <c r="L76" s="74">
        <f t="shared" si="9"/>
        <v>10.74766355140187</v>
      </c>
      <c r="M76" s="74">
        <f t="shared" si="9"/>
        <v>20.013016596160107</v>
      </c>
      <c r="N76" s="74">
        <f t="shared" si="9"/>
        <v>16.27906976744186</v>
      </c>
      <c r="O76" s="74">
        <f t="shared" si="9"/>
        <v>4.761904761904762</v>
      </c>
      <c r="P76" s="74">
        <f t="shared" si="9"/>
        <v>7.711442786069651</v>
      </c>
      <c r="Q76" s="74">
        <f t="shared" si="9"/>
        <v>23.377862595419845</v>
      </c>
      <c r="R76" s="74">
        <f t="shared" si="9"/>
        <v>10.699588477366255</v>
      </c>
      <c r="S76" s="74">
        <f t="shared" si="9"/>
        <v>11.714770797962649</v>
      </c>
      <c r="T76" s="74">
        <f t="shared" si="9"/>
        <v>10</v>
      </c>
      <c r="U76" s="74">
        <f t="shared" si="9"/>
        <v>16.224798759323537</v>
      </c>
    </row>
    <row r="77" spans="1:21" s="20" customFormat="1" ht="27" customHeight="1">
      <c r="A77" s="19"/>
      <c r="B77" s="73" t="s">
        <v>120</v>
      </c>
      <c r="C77" s="62" t="s">
        <v>19</v>
      </c>
      <c r="D77" s="74">
        <f>(D42/D74)*100</f>
        <v>1.3953488372093024</v>
      </c>
      <c r="E77" s="74">
        <f aca="true" t="shared" si="10" ref="E77:U77">(E42/E74)*100</f>
        <v>1.2048192771084338</v>
      </c>
      <c r="F77" s="74">
        <f t="shared" si="10"/>
        <v>0.9587727708533078</v>
      </c>
      <c r="G77" s="74">
        <f t="shared" si="10"/>
        <v>1.5873015873015872</v>
      </c>
      <c r="H77" s="74">
        <f t="shared" si="10"/>
        <v>1.4352665495020505</v>
      </c>
      <c r="I77" s="74">
        <f t="shared" si="10"/>
        <v>0.6880733944954129</v>
      </c>
      <c r="J77" s="74">
        <f t="shared" si="10"/>
        <v>3.2679738562091507</v>
      </c>
      <c r="K77" s="74">
        <f t="shared" si="10"/>
        <v>7.6923076923076925</v>
      </c>
      <c r="L77" s="74">
        <f t="shared" si="10"/>
        <v>0.46728971962616817</v>
      </c>
      <c r="M77" s="74">
        <f t="shared" si="10"/>
        <v>0.48812235600390497</v>
      </c>
      <c r="N77" s="74">
        <f t="shared" si="10"/>
        <v>1.1627906976744187</v>
      </c>
      <c r="O77" s="74">
        <f t="shared" si="10"/>
        <v>3.1746031746031744</v>
      </c>
      <c r="P77" s="74">
        <f t="shared" si="10"/>
        <v>1.2437810945273633</v>
      </c>
      <c r="Q77" s="74">
        <f t="shared" si="10"/>
        <v>0.5725190839694656</v>
      </c>
      <c r="R77" s="74">
        <f t="shared" si="10"/>
        <v>0.411522633744856</v>
      </c>
      <c r="S77" s="74">
        <f t="shared" si="10"/>
        <v>1.5280135823429541</v>
      </c>
      <c r="T77" s="74">
        <f t="shared" si="10"/>
        <v>0</v>
      </c>
      <c r="U77" s="74">
        <f t="shared" si="10"/>
        <v>1.1077468429214976</v>
      </c>
    </row>
    <row r="78" spans="1:21" s="20" customFormat="1" ht="27" customHeight="1">
      <c r="A78" s="19"/>
      <c r="B78" s="73" t="s">
        <v>121</v>
      </c>
      <c r="C78" s="62" t="s">
        <v>20</v>
      </c>
      <c r="D78" s="74">
        <f>(D48/D74)*100</f>
        <v>2.1705426356589146</v>
      </c>
      <c r="E78" s="74">
        <f aca="true" t="shared" si="11" ref="E78:U78">(E48/E74)*100</f>
        <v>1.2048192771084338</v>
      </c>
      <c r="F78" s="74">
        <f t="shared" si="11"/>
        <v>0.5752636625119847</v>
      </c>
      <c r="G78" s="74">
        <f t="shared" si="11"/>
        <v>0.5291005291005291</v>
      </c>
      <c r="H78" s="74">
        <f t="shared" si="11"/>
        <v>0.5565319273579379</v>
      </c>
      <c r="I78" s="74">
        <f t="shared" si="11"/>
        <v>0.22935779816513763</v>
      </c>
      <c r="J78" s="74">
        <f t="shared" si="11"/>
        <v>0.9803921568627451</v>
      </c>
      <c r="K78" s="74">
        <f t="shared" si="11"/>
        <v>0</v>
      </c>
      <c r="L78" s="74">
        <f t="shared" si="11"/>
        <v>0.9345794392523363</v>
      </c>
      <c r="M78" s="74">
        <f t="shared" si="11"/>
        <v>0.4230393752033843</v>
      </c>
      <c r="N78" s="74">
        <f t="shared" si="11"/>
        <v>1.744186046511628</v>
      </c>
      <c r="O78" s="74">
        <f t="shared" si="11"/>
        <v>1.5873015873015872</v>
      </c>
      <c r="P78" s="74">
        <f t="shared" si="11"/>
        <v>1.4925373134328357</v>
      </c>
      <c r="Q78" s="74">
        <f t="shared" si="11"/>
        <v>0.38167938931297707</v>
      </c>
      <c r="R78" s="74">
        <f t="shared" si="11"/>
        <v>0.411522633744856</v>
      </c>
      <c r="S78" s="74">
        <f t="shared" si="11"/>
        <v>1.697792869269949</v>
      </c>
      <c r="T78" s="74">
        <f t="shared" si="11"/>
        <v>0</v>
      </c>
      <c r="U78" s="74">
        <f t="shared" si="11"/>
        <v>0.7311129163281885</v>
      </c>
    </row>
    <row r="79" spans="1:21" s="20" customFormat="1" ht="26.25" customHeight="1">
      <c r="A79" s="19"/>
      <c r="B79" s="73" t="s">
        <v>122</v>
      </c>
      <c r="C79" s="62" t="s">
        <v>21</v>
      </c>
      <c r="D79" s="74">
        <f>(D60/D74)*100</f>
        <v>67.75193798449612</v>
      </c>
      <c r="E79" s="74">
        <f aca="true" t="shared" si="12" ref="E79:U79">(E60/E74)*100</f>
        <v>60.24096385542169</v>
      </c>
      <c r="F79" s="74">
        <f t="shared" si="12"/>
        <v>66.4908916586769</v>
      </c>
      <c r="G79" s="74">
        <f t="shared" si="12"/>
        <v>33.86243386243386</v>
      </c>
      <c r="H79" s="74">
        <f t="shared" si="12"/>
        <v>64.44053895723492</v>
      </c>
      <c r="I79" s="74">
        <f t="shared" si="12"/>
        <v>67.43119266055045</v>
      </c>
      <c r="J79" s="74">
        <f t="shared" si="12"/>
        <v>38.56209150326798</v>
      </c>
      <c r="K79" s="74">
        <f t="shared" si="12"/>
        <v>69.23076923076923</v>
      </c>
      <c r="L79" s="74">
        <f t="shared" si="12"/>
        <v>65.88785046728972</v>
      </c>
      <c r="M79" s="74">
        <f t="shared" si="12"/>
        <v>64.00911161731207</v>
      </c>
      <c r="N79" s="74">
        <f t="shared" si="12"/>
        <v>52.90697674418605</v>
      </c>
      <c r="O79" s="74">
        <f t="shared" si="12"/>
        <v>9.523809523809524</v>
      </c>
      <c r="P79" s="74">
        <f t="shared" si="12"/>
        <v>75.3731343283582</v>
      </c>
      <c r="Q79" s="74">
        <f t="shared" si="12"/>
        <v>65.07633587786259</v>
      </c>
      <c r="R79" s="74">
        <f t="shared" si="12"/>
        <v>60.90534979423868</v>
      </c>
      <c r="S79" s="74">
        <f t="shared" si="12"/>
        <v>70.45840407470288</v>
      </c>
      <c r="T79" s="74">
        <f t="shared" si="12"/>
        <v>76.66666666666667</v>
      </c>
      <c r="U79" s="74">
        <f t="shared" si="12"/>
        <v>63.31880954139281</v>
      </c>
    </row>
    <row r="80" spans="1:28" ht="12.75">
      <c r="A80" s="14"/>
      <c r="B80" s="21"/>
      <c r="C80" s="21"/>
      <c r="D80" s="43"/>
      <c r="E80" s="21"/>
      <c r="F80" s="21"/>
      <c r="G80" s="21"/>
      <c r="H80" s="21"/>
      <c r="I80" s="21"/>
      <c r="J80" s="21"/>
      <c r="K80" s="21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5"/>
      <c r="X80" s="25"/>
      <c r="Y80" s="25"/>
      <c r="Z80" s="25"/>
      <c r="AA80" s="16"/>
      <c r="AB80" s="25"/>
    </row>
    <row r="81" spans="1:28" ht="12.75">
      <c r="A81" s="14"/>
      <c r="B81" s="26" t="s">
        <v>236</v>
      </c>
      <c r="C81" s="21"/>
      <c r="D81" s="21"/>
      <c r="E81" s="21"/>
      <c r="F81" s="21"/>
      <c r="G81" s="21"/>
      <c r="H81" s="21"/>
      <c r="I81" s="21"/>
      <c r="J81" s="21"/>
      <c r="K81" s="21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5"/>
      <c r="X81" s="25"/>
      <c r="Y81" s="25"/>
      <c r="Z81" s="25"/>
      <c r="AB81" s="25"/>
    </row>
    <row r="82" spans="1:28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25"/>
      <c r="X82" s="25"/>
      <c r="Y82" s="25"/>
      <c r="Z82" s="25"/>
      <c r="AB82" s="25"/>
    </row>
    <row r="83" spans="1:28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5"/>
      <c r="W83" s="25"/>
      <c r="X83" s="25"/>
      <c r="Y83" s="25"/>
      <c r="Z83" s="25"/>
      <c r="AB83" s="25"/>
    </row>
    <row r="84" spans="1:28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5"/>
      <c r="W84" s="25"/>
      <c r="X84" s="25"/>
      <c r="Y84" s="25"/>
      <c r="Z84" s="25"/>
      <c r="AB84" s="25"/>
    </row>
    <row r="85" spans="1:28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5"/>
      <c r="W85" s="25"/>
      <c r="X85" s="25"/>
      <c r="Y85" s="25"/>
      <c r="Z85" s="25"/>
      <c r="AB85" s="25"/>
    </row>
    <row r="86" spans="1:28" ht="18" customHeight="1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5"/>
      <c r="W86" s="25"/>
      <c r="X86" s="25"/>
      <c r="Y86" s="25"/>
      <c r="Z86" s="25"/>
      <c r="AB86" s="25"/>
    </row>
    <row r="87" spans="1:28" ht="24.75" customHeight="1">
      <c r="A87" s="14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3"/>
      <c r="V87" s="103"/>
      <c r="W87" s="103"/>
      <c r="X87" s="25"/>
      <c r="Y87" s="25"/>
      <c r="Z87" s="25"/>
      <c r="AB87" s="25"/>
    </row>
    <row r="88" spans="1:28" ht="12.75">
      <c r="A88" s="1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3"/>
      <c r="U88" s="103"/>
      <c r="V88" s="103"/>
      <c r="W88" s="103"/>
      <c r="X88" s="25"/>
      <c r="Y88" s="25"/>
      <c r="Z88" s="25"/>
      <c r="AB88" s="25"/>
    </row>
    <row r="89" spans="1:28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5"/>
      <c r="W89" s="25"/>
      <c r="X89" s="25"/>
      <c r="Y89" s="25"/>
      <c r="Z89" s="25"/>
      <c r="AB89" s="25"/>
    </row>
    <row r="90" spans="1:28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5"/>
      <c r="W90" s="25"/>
      <c r="X90" s="25"/>
      <c r="Y90" s="25"/>
      <c r="Z90" s="25"/>
      <c r="AB90" s="25"/>
    </row>
    <row r="91" spans="1:28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5"/>
      <c r="W91" s="25"/>
      <c r="X91" s="25"/>
      <c r="Y91" s="25"/>
      <c r="Z91" s="25"/>
      <c r="AB91" s="25"/>
    </row>
    <row r="92" spans="1:28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5"/>
      <c r="W92" s="25"/>
      <c r="X92" s="25"/>
      <c r="Y92" s="25"/>
      <c r="Z92" s="25"/>
      <c r="AB92" s="25"/>
    </row>
    <row r="93" spans="1:28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5"/>
      <c r="W93" s="25"/>
      <c r="X93" s="25"/>
      <c r="Y93" s="25"/>
      <c r="Z93" s="25"/>
      <c r="AB93" s="25"/>
    </row>
  </sheetData>
  <mergeCells count="1">
    <mergeCell ref="C11:E11"/>
  </mergeCells>
  <printOptions/>
  <pageMargins left="0.75" right="0.75" top="1" bottom="1" header="0" footer="0"/>
  <pageSetup fitToHeight="2" horizontalDpi="600" verticalDpi="600" orientation="landscape" paperSize="124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1"/>
  <sheetViews>
    <sheetView zoomScale="55" zoomScaleNormal="55" workbookViewId="0" topLeftCell="A4">
      <selection activeCell="O17" sqref="O1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9" width="12.00390625" style="0" customWidth="1"/>
    <col min="20" max="20" width="13.00390625" style="0" customWidth="1"/>
    <col min="21" max="21" width="13.7109375" style="0" customWidth="1"/>
    <col min="22" max="22" width="12.00390625" style="0" bestFit="1" customWidth="1"/>
    <col min="23" max="30" width="12.00390625" style="0" customWidth="1"/>
    <col min="31" max="16384" width="2.7109375" style="0" customWidth="1"/>
  </cols>
  <sheetData>
    <row r="1" spans="1:16" s="3" customFormat="1" ht="12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12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12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="3" customFormat="1" ht="12"/>
    <row r="6" spans="1:24" s="3" customFormat="1" ht="12.75" customHeight="1">
      <c r="A6" s="111" t="s">
        <v>4</v>
      </c>
      <c r="B6" s="112"/>
      <c r="C6" s="112"/>
      <c r="D6" s="112"/>
      <c r="E6" s="113"/>
      <c r="F6" s="28"/>
      <c r="G6" s="29"/>
      <c r="H6" s="29"/>
      <c r="I6" s="30"/>
      <c r="J6" s="53" t="s">
        <v>231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134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124</v>
      </c>
      <c r="C9" s="35"/>
      <c r="D9" s="35"/>
      <c r="E9" s="35"/>
      <c r="F9" s="35"/>
      <c r="G9" s="35"/>
      <c r="H9" s="35"/>
      <c r="I9" s="35"/>
      <c r="J9" s="35" t="s">
        <v>135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194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126</v>
      </c>
      <c r="C11" s="7"/>
      <c r="D11" s="7"/>
      <c r="E11" s="7"/>
      <c r="F11" s="7"/>
      <c r="G11" s="7"/>
      <c r="H11" s="7"/>
      <c r="I11" s="7"/>
      <c r="J11" s="105" t="s">
        <v>127</v>
      </c>
      <c r="K11" s="106"/>
      <c r="L11" s="106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136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30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6" t="s">
        <v>206</v>
      </c>
      <c r="M17" s="97" t="s">
        <v>195</v>
      </c>
      <c r="N17" s="97" t="s">
        <v>196</v>
      </c>
      <c r="O17" s="97" t="s">
        <v>197</v>
      </c>
      <c r="P17" s="97" t="s">
        <v>198</v>
      </c>
      <c r="Q17" s="97" t="s">
        <v>199</v>
      </c>
      <c r="R17" s="97" t="s">
        <v>200</v>
      </c>
      <c r="S17" s="97" t="s">
        <v>201</v>
      </c>
      <c r="T17" s="97" t="s">
        <v>202</v>
      </c>
      <c r="U17" s="97" t="s">
        <v>203</v>
      </c>
      <c r="V17" s="97" t="s">
        <v>204</v>
      </c>
      <c r="W17" s="97" t="s">
        <v>207</v>
      </c>
      <c r="X17" s="98" t="s">
        <v>208</v>
      </c>
      <c r="Y17" s="98" t="s">
        <v>209</v>
      </c>
      <c r="Z17" s="98" t="s">
        <v>210</v>
      </c>
      <c r="AA17" s="98" t="s">
        <v>211</v>
      </c>
      <c r="AB17" s="98" t="s">
        <v>212</v>
      </c>
      <c r="AC17" s="97" t="s">
        <v>205</v>
      </c>
      <c r="AD17" s="57" t="s">
        <v>149</v>
      </c>
    </row>
    <row r="18" spans="2:30" ht="12.75" customHeight="1">
      <c r="B18" s="107" t="s">
        <v>9</v>
      </c>
      <c r="C18" s="108"/>
      <c r="D18" s="108"/>
      <c r="E18" s="108"/>
      <c r="F18" s="108"/>
      <c r="G18" s="108"/>
      <c r="H18" s="108"/>
      <c r="I18" s="108"/>
      <c r="J18" s="108"/>
      <c r="K18" s="109"/>
      <c r="L18" s="99" t="s">
        <v>213</v>
      </c>
      <c r="M18" s="99" t="s">
        <v>214</v>
      </c>
      <c r="N18" s="99" t="s">
        <v>215</v>
      </c>
      <c r="O18" s="99" t="s">
        <v>216</v>
      </c>
      <c r="P18" s="99" t="s">
        <v>217</v>
      </c>
      <c r="Q18" s="99" t="s">
        <v>218</v>
      </c>
      <c r="R18" s="99" t="s">
        <v>219</v>
      </c>
      <c r="S18" s="99" t="s">
        <v>220</v>
      </c>
      <c r="T18" s="99" t="s">
        <v>221</v>
      </c>
      <c r="U18" s="99" t="s">
        <v>222</v>
      </c>
      <c r="V18" s="99" t="s">
        <v>223</v>
      </c>
      <c r="W18" s="99" t="s">
        <v>224</v>
      </c>
      <c r="X18" s="99" t="s">
        <v>225</v>
      </c>
      <c r="Y18" s="99" t="s">
        <v>226</v>
      </c>
      <c r="Z18" s="99" t="s">
        <v>227</v>
      </c>
      <c r="AA18" s="99" t="s">
        <v>228</v>
      </c>
      <c r="AB18" s="99" t="s">
        <v>229</v>
      </c>
      <c r="AC18" s="100" t="s">
        <v>230</v>
      </c>
      <c r="AD18" s="56"/>
    </row>
    <row r="19" spans="1:30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  <c r="AD19" s="46"/>
    </row>
    <row r="20" spans="1:30" ht="12.75" customHeight="1">
      <c r="A20" s="14"/>
      <c r="B20" s="114" t="s">
        <v>137</v>
      </c>
      <c r="C20" s="114"/>
      <c r="D20" s="114"/>
      <c r="E20" s="114"/>
      <c r="F20" s="114"/>
      <c r="G20" s="114"/>
      <c r="H20" s="114"/>
      <c r="I20" s="114"/>
      <c r="J20" s="115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75"/>
    </row>
    <row r="21" spans="1:30" s="16" customFormat="1" ht="12.75">
      <c r="A21" s="15"/>
      <c r="B21" s="116" t="s">
        <v>138</v>
      </c>
      <c r="C21" s="116"/>
      <c r="D21" s="116"/>
      <c r="E21" s="116"/>
      <c r="F21" s="116"/>
      <c r="G21" s="116"/>
      <c r="H21" s="116"/>
      <c r="I21" s="116"/>
      <c r="J21" s="116"/>
      <c r="K21" s="76" t="s">
        <v>22</v>
      </c>
      <c r="L21" s="63">
        <v>2054</v>
      </c>
      <c r="M21" s="63">
        <v>2498</v>
      </c>
      <c r="N21" s="63">
        <v>1653</v>
      </c>
      <c r="O21" s="63">
        <v>555</v>
      </c>
      <c r="P21" s="63">
        <v>2300</v>
      </c>
      <c r="Q21" s="63">
        <v>1298</v>
      </c>
      <c r="R21" s="63">
        <v>3023</v>
      </c>
      <c r="S21" s="63">
        <v>881</v>
      </c>
      <c r="T21" s="63">
        <v>1517</v>
      </c>
      <c r="U21" s="63">
        <v>6725</v>
      </c>
      <c r="V21" s="63">
        <v>1959</v>
      </c>
      <c r="W21" s="63">
        <v>942</v>
      </c>
      <c r="X21" s="63">
        <v>1498</v>
      </c>
      <c r="Y21" s="63">
        <v>3285</v>
      </c>
      <c r="Z21" s="63">
        <v>226</v>
      </c>
      <c r="AA21" s="63">
        <v>5900</v>
      </c>
      <c r="AB21" s="63">
        <v>248</v>
      </c>
      <c r="AC21" s="63">
        <f>SUM(L21:AB21)</f>
        <v>36562</v>
      </c>
      <c r="AD21" s="63">
        <v>610288</v>
      </c>
    </row>
    <row r="22" spans="1:30" s="16" customFormat="1" ht="12.75">
      <c r="A22" s="15"/>
      <c r="B22" s="116" t="s">
        <v>139</v>
      </c>
      <c r="C22" s="116"/>
      <c r="D22" s="116"/>
      <c r="E22" s="116"/>
      <c r="F22" s="116"/>
      <c r="G22" s="116"/>
      <c r="H22" s="116"/>
      <c r="I22" s="116"/>
      <c r="J22" s="116"/>
      <c r="K22" s="76" t="s">
        <v>23</v>
      </c>
      <c r="L22" s="63">
        <v>27836</v>
      </c>
      <c r="M22" s="63">
        <v>27551</v>
      </c>
      <c r="N22" s="63">
        <v>24429</v>
      </c>
      <c r="O22" s="63">
        <v>11746</v>
      </c>
      <c r="P22" s="63">
        <v>39479</v>
      </c>
      <c r="Q22" s="63">
        <v>17100</v>
      </c>
      <c r="R22" s="63">
        <v>37652</v>
      </c>
      <c r="S22" s="63">
        <v>9299</v>
      </c>
      <c r="T22" s="63">
        <v>17028</v>
      </c>
      <c r="U22" s="63">
        <v>76911</v>
      </c>
      <c r="V22" s="63">
        <v>23285</v>
      </c>
      <c r="W22" s="63">
        <v>10637</v>
      </c>
      <c r="X22" s="63">
        <v>22189</v>
      </c>
      <c r="Y22" s="63">
        <v>35439</v>
      </c>
      <c r="Z22" s="63">
        <v>3138</v>
      </c>
      <c r="AA22" s="63">
        <v>67711</v>
      </c>
      <c r="AB22" s="63">
        <v>2205</v>
      </c>
      <c r="AC22" s="63">
        <f>SUM(L22:AB22)</f>
        <v>453635</v>
      </c>
      <c r="AD22" s="63">
        <v>8187035</v>
      </c>
    </row>
    <row r="23" spans="1:30" s="16" customFormat="1" ht="12.75">
      <c r="A23" s="15"/>
      <c r="B23" s="116" t="s">
        <v>140</v>
      </c>
      <c r="C23" s="116"/>
      <c r="D23" s="116"/>
      <c r="E23" s="116"/>
      <c r="F23" s="116"/>
      <c r="G23" s="116"/>
      <c r="H23" s="116"/>
      <c r="I23" s="116"/>
      <c r="J23" s="116"/>
      <c r="K23" s="76" t="s">
        <v>24</v>
      </c>
      <c r="L23" s="63">
        <v>5010</v>
      </c>
      <c r="M23" s="63">
        <v>5091</v>
      </c>
      <c r="N23" s="63">
        <v>4264</v>
      </c>
      <c r="O23" s="63">
        <v>1517</v>
      </c>
      <c r="P23" s="63">
        <v>5583</v>
      </c>
      <c r="Q23" s="63">
        <v>2229</v>
      </c>
      <c r="R23" s="63">
        <v>5314</v>
      </c>
      <c r="S23" s="63">
        <v>1555</v>
      </c>
      <c r="T23" s="63">
        <v>2801</v>
      </c>
      <c r="U23" s="63">
        <v>12625</v>
      </c>
      <c r="V23" s="63">
        <v>1916</v>
      </c>
      <c r="W23" s="63">
        <v>1318</v>
      </c>
      <c r="X23" s="63">
        <v>3238</v>
      </c>
      <c r="Y23" s="63">
        <v>5306</v>
      </c>
      <c r="Z23" s="63">
        <v>368</v>
      </c>
      <c r="AA23" s="63">
        <v>8573</v>
      </c>
      <c r="AB23" s="63">
        <v>249</v>
      </c>
      <c r="AC23" s="63">
        <f>SUM(L23:AB23)</f>
        <v>66957</v>
      </c>
      <c r="AD23" s="63">
        <v>1160225</v>
      </c>
    </row>
    <row r="24" spans="1:30" s="16" customFormat="1" ht="12.75">
      <c r="A24" s="15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79"/>
    </row>
    <row r="25" spans="1:30" s="16" customFormat="1" ht="12.75">
      <c r="A25" s="15"/>
      <c r="B25" s="114" t="s">
        <v>141</v>
      </c>
      <c r="C25" s="114"/>
      <c r="D25" s="114"/>
      <c r="E25" s="114"/>
      <c r="F25" s="114"/>
      <c r="G25" s="114"/>
      <c r="H25" s="114"/>
      <c r="I25" s="114"/>
      <c r="J25" s="115"/>
      <c r="K25" s="59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79"/>
    </row>
    <row r="26" spans="1:30" s="16" customFormat="1" ht="12.75">
      <c r="A26" s="15"/>
      <c r="B26" s="116" t="s">
        <v>138</v>
      </c>
      <c r="C26" s="116"/>
      <c r="D26" s="116"/>
      <c r="E26" s="116"/>
      <c r="F26" s="116"/>
      <c r="G26" s="116"/>
      <c r="H26" s="116"/>
      <c r="I26" s="116"/>
      <c r="J26" s="116"/>
      <c r="K26" s="76" t="s">
        <v>25</v>
      </c>
      <c r="L26" s="63">
        <v>594</v>
      </c>
      <c r="M26" s="63">
        <v>799</v>
      </c>
      <c r="N26" s="63">
        <v>421</v>
      </c>
      <c r="O26" s="63">
        <v>144</v>
      </c>
      <c r="P26" s="63">
        <v>937</v>
      </c>
      <c r="Q26" s="63">
        <v>432</v>
      </c>
      <c r="R26" s="63">
        <v>1010</v>
      </c>
      <c r="S26" s="63">
        <v>278</v>
      </c>
      <c r="T26" s="63">
        <v>459</v>
      </c>
      <c r="U26" s="63">
        <v>2214</v>
      </c>
      <c r="V26" s="63">
        <v>648</v>
      </c>
      <c r="W26" s="63">
        <v>322</v>
      </c>
      <c r="X26" s="63">
        <v>445</v>
      </c>
      <c r="Y26" s="63">
        <v>1305</v>
      </c>
      <c r="Z26" s="63">
        <v>93</v>
      </c>
      <c r="AA26" s="63">
        <v>2057</v>
      </c>
      <c r="AB26" s="63">
        <v>85</v>
      </c>
      <c r="AC26" s="63">
        <f>SUM(L26:AB26)</f>
        <v>12243</v>
      </c>
      <c r="AD26" s="63">
        <v>223097</v>
      </c>
    </row>
    <row r="27" spans="1:30" s="16" customFormat="1" ht="12.75">
      <c r="A27" s="15"/>
      <c r="B27" s="116" t="s">
        <v>139</v>
      </c>
      <c r="C27" s="116"/>
      <c r="D27" s="116"/>
      <c r="E27" s="116"/>
      <c r="F27" s="116"/>
      <c r="G27" s="116"/>
      <c r="H27" s="116"/>
      <c r="I27" s="116"/>
      <c r="J27" s="116"/>
      <c r="K27" s="76" t="s">
        <v>142</v>
      </c>
      <c r="L27" s="63">
        <v>3273</v>
      </c>
      <c r="M27" s="63">
        <v>3755</v>
      </c>
      <c r="N27" s="63">
        <v>1888</v>
      </c>
      <c r="O27" s="63">
        <v>897</v>
      </c>
      <c r="P27" s="63">
        <v>4720</v>
      </c>
      <c r="Q27" s="63">
        <v>2607</v>
      </c>
      <c r="R27" s="63">
        <v>5128</v>
      </c>
      <c r="S27" s="63">
        <v>1243</v>
      </c>
      <c r="T27" s="63">
        <v>1927</v>
      </c>
      <c r="U27" s="63">
        <v>9190</v>
      </c>
      <c r="V27" s="63">
        <v>3565</v>
      </c>
      <c r="W27" s="63">
        <v>1417</v>
      </c>
      <c r="X27" s="63">
        <v>3470</v>
      </c>
      <c r="Y27" s="63">
        <v>7532</v>
      </c>
      <c r="Z27" s="63">
        <v>597</v>
      </c>
      <c r="AA27" s="63">
        <v>12069</v>
      </c>
      <c r="AB27" s="63">
        <v>460</v>
      </c>
      <c r="AC27" s="63">
        <f>SUM(L27:AB27)</f>
        <v>63738</v>
      </c>
      <c r="AD27" s="63">
        <v>1263485</v>
      </c>
    </row>
    <row r="28" spans="1:30" s="18" customFormat="1" ht="12.75">
      <c r="A28" s="17"/>
      <c r="B28" s="116" t="s">
        <v>140</v>
      </c>
      <c r="C28" s="116"/>
      <c r="D28" s="116"/>
      <c r="E28" s="116"/>
      <c r="F28" s="116"/>
      <c r="G28" s="116"/>
      <c r="H28" s="116"/>
      <c r="I28" s="116"/>
      <c r="J28" s="116"/>
      <c r="K28" s="76" t="s">
        <v>26</v>
      </c>
      <c r="L28" s="63">
        <v>258</v>
      </c>
      <c r="M28" s="63">
        <v>516</v>
      </c>
      <c r="N28" s="63">
        <v>96</v>
      </c>
      <c r="O28" s="63">
        <v>111</v>
      </c>
      <c r="P28" s="63">
        <v>609</v>
      </c>
      <c r="Q28" s="63">
        <v>241</v>
      </c>
      <c r="R28" s="63">
        <v>394</v>
      </c>
      <c r="S28" s="63">
        <v>85</v>
      </c>
      <c r="T28" s="63">
        <v>171</v>
      </c>
      <c r="U28" s="63">
        <v>931</v>
      </c>
      <c r="V28" s="63">
        <v>152</v>
      </c>
      <c r="W28" s="63">
        <v>74</v>
      </c>
      <c r="X28" s="63">
        <v>124</v>
      </c>
      <c r="Y28" s="63">
        <v>861</v>
      </c>
      <c r="Z28" s="63">
        <v>79</v>
      </c>
      <c r="AA28" s="63">
        <v>890</v>
      </c>
      <c r="AB28" s="63">
        <v>54</v>
      </c>
      <c r="AC28" s="63">
        <f>SUM(L28:AB28)</f>
        <v>5646</v>
      </c>
      <c r="AD28" s="63">
        <v>100414</v>
      </c>
    </row>
    <row r="29" spans="1:30" ht="12.75">
      <c r="A29" s="14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9"/>
    </row>
    <row r="30" spans="1:30" ht="12.75">
      <c r="A30" s="14"/>
      <c r="B30" s="114" t="s">
        <v>143</v>
      </c>
      <c r="C30" s="114"/>
      <c r="D30" s="114"/>
      <c r="E30" s="114"/>
      <c r="F30" s="114"/>
      <c r="G30" s="114"/>
      <c r="H30" s="114"/>
      <c r="I30" s="114"/>
      <c r="J30" s="115"/>
      <c r="K30" s="59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79"/>
    </row>
    <row r="31" spans="1:30" ht="12.75">
      <c r="A31" s="14"/>
      <c r="B31" s="116" t="s">
        <v>138</v>
      </c>
      <c r="C31" s="116"/>
      <c r="D31" s="116"/>
      <c r="E31" s="116"/>
      <c r="F31" s="116"/>
      <c r="G31" s="116"/>
      <c r="H31" s="116"/>
      <c r="I31" s="116"/>
      <c r="J31" s="116"/>
      <c r="K31" s="76" t="s">
        <v>27</v>
      </c>
      <c r="L31" s="63">
        <v>223</v>
      </c>
      <c r="M31" s="63">
        <v>339</v>
      </c>
      <c r="N31" s="63">
        <v>297</v>
      </c>
      <c r="O31" s="63">
        <v>65</v>
      </c>
      <c r="P31" s="63">
        <v>605</v>
      </c>
      <c r="Q31" s="63">
        <v>182</v>
      </c>
      <c r="R31" s="63">
        <v>351</v>
      </c>
      <c r="S31" s="63">
        <v>146</v>
      </c>
      <c r="T31" s="63">
        <v>298</v>
      </c>
      <c r="U31" s="63">
        <v>2396</v>
      </c>
      <c r="V31" s="63">
        <v>537</v>
      </c>
      <c r="W31" s="63">
        <v>224</v>
      </c>
      <c r="X31" s="63">
        <v>188</v>
      </c>
      <c r="Y31" s="63">
        <v>287</v>
      </c>
      <c r="Z31" s="63">
        <v>27</v>
      </c>
      <c r="AA31" s="63">
        <v>777</v>
      </c>
      <c r="AB31" s="63">
        <v>37</v>
      </c>
      <c r="AC31" s="63">
        <f>SUM(L31:AB31)</f>
        <v>6979</v>
      </c>
      <c r="AD31" s="63">
        <v>199163</v>
      </c>
    </row>
    <row r="32" spans="1:30" ht="12.75">
      <c r="A32" s="14"/>
      <c r="B32" s="116" t="s">
        <v>139</v>
      </c>
      <c r="C32" s="116"/>
      <c r="D32" s="116"/>
      <c r="E32" s="116"/>
      <c r="F32" s="116"/>
      <c r="G32" s="116"/>
      <c r="H32" s="116"/>
      <c r="I32" s="116"/>
      <c r="J32" s="116"/>
      <c r="K32" s="76" t="s">
        <v>28</v>
      </c>
      <c r="L32" s="63">
        <v>660</v>
      </c>
      <c r="M32" s="63">
        <v>1154</v>
      </c>
      <c r="N32" s="63">
        <v>1039</v>
      </c>
      <c r="O32" s="63">
        <v>216</v>
      </c>
      <c r="P32" s="63">
        <v>2362</v>
      </c>
      <c r="Q32" s="63">
        <v>628</v>
      </c>
      <c r="R32" s="63">
        <v>1178</v>
      </c>
      <c r="S32" s="63">
        <v>392</v>
      </c>
      <c r="T32" s="63">
        <v>984</v>
      </c>
      <c r="U32" s="63">
        <v>8052</v>
      </c>
      <c r="V32" s="63">
        <v>1841</v>
      </c>
      <c r="W32" s="63">
        <v>688</v>
      </c>
      <c r="X32" s="63">
        <v>980</v>
      </c>
      <c r="Y32" s="63">
        <v>816</v>
      </c>
      <c r="Z32" s="63">
        <v>100</v>
      </c>
      <c r="AA32" s="63">
        <v>2736</v>
      </c>
      <c r="AB32" s="63">
        <v>110</v>
      </c>
      <c r="AC32" s="63">
        <f>SUM(L32:AB32)</f>
        <v>23936</v>
      </c>
      <c r="AD32" s="63">
        <v>807990</v>
      </c>
    </row>
    <row r="33" spans="1:30" ht="12.75">
      <c r="A33" s="14"/>
      <c r="B33" s="116" t="s">
        <v>144</v>
      </c>
      <c r="C33" s="116"/>
      <c r="D33" s="116"/>
      <c r="E33" s="116"/>
      <c r="F33" s="116"/>
      <c r="G33" s="116"/>
      <c r="H33" s="116"/>
      <c r="I33" s="116"/>
      <c r="J33" s="116"/>
      <c r="K33" s="76" t="s">
        <v>29</v>
      </c>
      <c r="L33" s="63">
        <v>32</v>
      </c>
      <c r="M33" s="63">
        <v>119</v>
      </c>
      <c r="N33" s="63">
        <v>75</v>
      </c>
      <c r="O33" s="63">
        <v>8</v>
      </c>
      <c r="P33" s="63">
        <v>321</v>
      </c>
      <c r="Q33" s="63">
        <v>38</v>
      </c>
      <c r="R33" s="63">
        <v>93</v>
      </c>
      <c r="S33" s="63">
        <v>15</v>
      </c>
      <c r="T33" s="63">
        <v>64</v>
      </c>
      <c r="U33" s="63">
        <v>490</v>
      </c>
      <c r="V33" s="63">
        <v>45</v>
      </c>
      <c r="W33" s="63">
        <v>17</v>
      </c>
      <c r="X33" s="63">
        <v>36</v>
      </c>
      <c r="Y33" s="63">
        <v>71</v>
      </c>
      <c r="Z33" s="63">
        <v>6</v>
      </c>
      <c r="AA33" s="63">
        <v>132</v>
      </c>
      <c r="AB33" s="63">
        <v>11</v>
      </c>
      <c r="AC33" s="63">
        <f>SUM(L33:AB33)</f>
        <v>1573</v>
      </c>
      <c r="AD33" s="63">
        <v>63375</v>
      </c>
    </row>
    <row r="34" spans="1:30" ht="12.75">
      <c r="A34" s="14"/>
      <c r="B34" s="77"/>
      <c r="C34" s="80"/>
      <c r="D34" s="80"/>
      <c r="E34" s="80"/>
      <c r="F34" s="80"/>
      <c r="G34" s="80"/>
      <c r="H34" s="80"/>
      <c r="I34" s="80"/>
      <c r="J34" s="80"/>
      <c r="K34" s="80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79"/>
    </row>
    <row r="35" spans="1:30" ht="12.75">
      <c r="A35" s="14"/>
      <c r="B35" s="114" t="s">
        <v>145</v>
      </c>
      <c r="C35" s="114"/>
      <c r="D35" s="114"/>
      <c r="E35" s="114"/>
      <c r="F35" s="114"/>
      <c r="G35" s="114"/>
      <c r="H35" s="114"/>
      <c r="I35" s="114"/>
      <c r="J35" s="115"/>
      <c r="K35" s="59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9"/>
    </row>
    <row r="36" spans="1:30" ht="12.75">
      <c r="A36" s="14"/>
      <c r="B36" s="116" t="s">
        <v>138</v>
      </c>
      <c r="C36" s="116"/>
      <c r="D36" s="116"/>
      <c r="E36" s="116"/>
      <c r="F36" s="116"/>
      <c r="G36" s="116"/>
      <c r="H36" s="116"/>
      <c r="I36" s="116"/>
      <c r="J36" s="116"/>
      <c r="K36" s="76" t="s">
        <v>30</v>
      </c>
      <c r="L36" s="63">
        <v>103</v>
      </c>
      <c r="M36" s="63">
        <v>161</v>
      </c>
      <c r="N36" s="63">
        <v>77</v>
      </c>
      <c r="O36" s="63">
        <v>8</v>
      </c>
      <c r="P36" s="63">
        <v>59</v>
      </c>
      <c r="Q36" s="63">
        <v>34</v>
      </c>
      <c r="R36" s="63">
        <v>130</v>
      </c>
      <c r="S36" s="63">
        <v>19</v>
      </c>
      <c r="T36" s="63">
        <v>49</v>
      </c>
      <c r="U36" s="63">
        <v>210</v>
      </c>
      <c r="V36" s="63">
        <v>106</v>
      </c>
      <c r="W36" s="63">
        <v>3</v>
      </c>
      <c r="X36" s="63">
        <v>42</v>
      </c>
      <c r="Y36" s="63">
        <v>129</v>
      </c>
      <c r="Z36" s="63">
        <v>11</v>
      </c>
      <c r="AA36" s="63">
        <v>250</v>
      </c>
      <c r="AB36" s="63">
        <v>16</v>
      </c>
      <c r="AC36" s="63">
        <f>SUM(L36:AB36)</f>
        <v>1407</v>
      </c>
      <c r="AD36" s="63">
        <v>9366</v>
      </c>
    </row>
    <row r="37" spans="1:30" ht="12.75" customHeight="1">
      <c r="A37" s="14"/>
      <c r="B37" s="116" t="s">
        <v>139</v>
      </c>
      <c r="C37" s="116"/>
      <c r="D37" s="116"/>
      <c r="E37" s="116"/>
      <c r="F37" s="116"/>
      <c r="G37" s="116"/>
      <c r="H37" s="116"/>
      <c r="I37" s="116"/>
      <c r="J37" s="116"/>
      <c r="K37" s="76" t="s">
        <v>31</v>
      </c>
      <c r="L37" s="63">
        <v>569</v>
      </c>
      <c r="M37" s="63">
        <v>1331</v>
      </c>
      <c r="N37" s="63">
        <v>544</v>
      </c>
      <c r="O37" s="63">
        <v>19</v>
      </c>
      <c r="P37" s="63">
        <v>209</v>
      </c>
      <c r="Q37" s="63">
        <v>268</v>
      </c>
      <c r="R37" s="63">
        <v>767</v>
      </c>
      <c r="S37" s="63">
        <v>66</v>
      </c>
      <c r="T37" s="63">
        <v>209</v>
      </c>
      <c r="U37" s="63">
        <v>1717</v>
      </c>
      <c r="V37" s="63">
        <v>661</v>
      </c>
      <c r="W37" s="63">
        <v>7</v>
      </c>
      <c r="X37" s="63">
        <v>578</v>
      </c>
      <c r="Y37" s="63">
        <v>613</v>
      </c>
      <c r="Z37" s="63">
        <v>43</v>
      </c>
      <c r="AA37" s="63">
        <v>1816</v>
      </c>
      <c r="AB37" s="63">
        <v>65</v>
      </c>
      <c r="AC37" s="63">
        <f>SUM(L37:AB37)</f>
        <v>9482</v>
      </c>
      <c r="AD37" s="63">
        <v>48556</v>
      </c>
    </row>
    <row r="38" spans="1:30" ht="12.75" customHeight="1">
      <c r="A38" s="14"/>
      <c r="B38" s="116" t="s">
        <v>140</v>
      </c>
      <c r="C38" s="116"/>
      <c r="D38" s="116"/>
      <c r="E38" s="116"/>
      <c r="F38" s="116"/>
      <c r="G38" s="116"/>
      <c r="H38" s="116"/>
      <c r="I38" s="116"/>
      <c r="J38" s="116"/>
      <c r="K38" s="76" t="s">
        <v>32</v>
      </c>
      <c r="L38" s="63">
        <v>2</v>
      </c>
      <c r="M38" s="63">
        <v>122</v>
      </c>
      <c r="N38" s="63">
        <v>13</v>
      </c>
      <c r="O38" s="63">
        <v>1</v>
      </c>
      <c r="P38" s="63">
        <v>3</v>
      </c>
      <c r="Q38" s="63">
        <v>10</v>
      </c>
      <c r="R38" s="63">
        <v>17</v>
      </c>
      <c r="S38" s="63">
        <v>0</v>
      </c>
      <c r="T38" s="63">
        <v>7</v>
      </c>
      <c r="U38" s="63">
        <v>70</v>
      </c>
      <c r="V38" s="63">
        <v>6</v>
      </c>
      <c r="W38" s="63">
        <v>0</v>
      </c>
      <c r="X38" s="63">
        <v>6</v>
      </c>
      <c r="Y38" s="63">
        <v>26</v>
      </c>
      <c r="Z38" s="63">
        <v>1</v>
      </c>
      <c r="AA38" s="63">
        <v>44</v>
      </c>
      <c r="AB38" s="63">
        <v>1</v>
      </c>
      <c r="AC38" s="63">
        <f>SUM(L38:AB38)</f>
        <v>329</v>
      </c>
      <c r="AD38" s="63">
        <v>2612</v>
      </c>
    </row>
    <row r="39" spans="1:30" ht="12.75">
      <c r="A39" s="14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83"/>
    </row>
    <row r="40" spans="1:30" ht="13.5" customHeight="1">
      <c r="A40" s="14"/>
      <c r="B40" s="117" t="s">
        <v>135</v>
      </c>
      <c r="C40" s="117"/>
      <c r="D40" s="117"/>
      <c r="E40" s="117"/>
      <c r="F40" s="117"/>
      <c r="G40" s="117"/>
      <c r="H40" s="117"/>
      <c r="I40" s="117"/>
      <c r="J40" s="117"/>
      <c r="K40" s="84"/>
      <c r="L40" s="85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7"/>
    </row>
    <row r="41" spans="1:30" ht="23.25" customHeight="1">
      <c r="A41" s="14"/>
      <c r="B41" s="118" t="s">
        <v>146</v>
      </c>
      <c r="C41" s="118"/>
      <c r="D41" s="118"/>
      <c r="E41" s="118"/>
      <c r="F41" s="118"/>
      <c r="G41" s="118"/>
      <c r="H41" s="118"/>
      <c r="I41" s="118"/>
      <c r="J41" s="118"/>
      <c r="K41" s="76" t="s">
        <v>33</v>
      </c>
      <c r="L41" s="63">
        <f>L21+L26+L31+L36</f>
        <v>2974</v>
      </c>
      <c r="M41" s="63">
        <f aca="true" t="shared" si="0" ref="M41:AD41">M21+M26+M31+M36</f>
        <v>3797</v>
      </c>
      <c r="N41" s="63">
        <f t="shared" si="0"/>
        <v>2448</v>
      </c>
      <c r="O41" s="63">
        <f t="shared" si="0"/>
        <v>772</v>
      </c>
      <c r="P41" s="63">
        <f t="shared" si="0"/>
        <v>3901</v>
      </c>
      <c r="Q41" s="63">
        <f t="shared" si="0"/>
        <v>1946</v>
      </c>
      <c r="R41" s="63">
        <f t="shared" si="0"/>
        <v>4514</v>
      </c>
      <c r="S41" s="63">
        <f t="shared" si="0"/>
        <v>1324</v>
      </c>
      <c r="T41" s="63">
        <f t="shared" si="0"/>
        <v>2323</v>
      </c>
      <c r="U41" s="63">
        <f t="shared" si="0"/>
        <v>11545</v>
      </c>
      <c r="V41" s="63">
        <f t="shared" si="0"/>
        <v>3250</v>
      </c>
      <c r="W41" s="63">
        <f t="shared" si="0"/>
        <v>1491</v>
      </c>
      <c r="X41" s="63">
        <f t="shared" si="0"/>
        <v>2173</v>
      </c>
      <c r="Y41" s="63">
        <f t="shared" si="0"/>
        <v>5006</v>
      </c>
      <c r="Z41" s="63">
        <f t="shared" si="0"/>
        <v>357</v>
      </c>
      <c r="AA41" s="63">
        <f t="shared" si="0"/>
        <v>8984</v>
      </c>
      <c r="AB41" s="63">
        <f t="shared" si="0"/>
        <v>386</v>
      </c>
      <c r="AC41" s="63">
        <f t="shared" si="0"/>
        <v>57191</v>
      </c>
      <c r="AD41" s="63">
        <f t="shared" si="0"/>
        <v>1041914</v>
      </c>
    </row>
    <row r="42" spans="1:30" ht="13.5" customHeight="1">
      <c r="A42" s="14"/>
      <c r="B42" s="118" t="s">
        <v>147</v>
      </c>
      <c r="C42" s="118"/>
      <c r="D42" s="118"/>
      <c r="E42" s="118"/>
      <c r="F42" s="118"/>
      <c r="G42" s="118"/>
      <c r="H42" s="118"/>
      <c r="I42" s="118"/>
      <c r="J42" s="118"/>
      <c r="K42" s="76" t="s">
        <v>34</v>
      </c>
      <c r="L42" s="63">
        <f>L22+L27+L32+L37</f>
        <v>32338</v>
      </c>
      <c r="M42" s="63">
        <f aca="true" t="shared" si="1" ref="M42:AD42">M22+M27+M32+M37</f>
        <v>33791</v>
      </c>
      <c r="N42" s="63">
        <f t="shared" si="1"/>
        <v>27900</v>
      </c>
      <c r="O42" s="63">
        <f t="shared" si="1"/>
        <v>12878</v>
      </c>
      <c r="P42" s="63">
        <f t="shared" si="1"/>
        <v>46770</v>
      </c>
      <c r="Q42" s="63">
        <f t="shared" si="1"/>
        <v>20603</v>
      </c>
      <c r="R42" s="63">
        <f t="shared" si="1"/>
        <v>44725</v>
      </c>
      <c r="S42" s="63">
        <f t="shared" si="1"/>
        <v>11000</v>
      </c>
      <c r="T42" s="63">
        <f t="shared" si="1"/>
        <v>20148</v>
      </c>
      <c r="U42" s="63">
        <f t="shared" si="1"/>
        <v>95870</v>
      </c>
      <c r="V42" s="63">
        <f t="shared" si="1"/>
        <v>29352</v>
      </c>
      <c r="W42" s="63">
        <f t="shared" si="1"/>
        <v>12749</v>
      </c>
      <c r="X42" s="63">
        <f t="shared" si="1"/>
        <v>27217</v>
      </c>
      <c r="Y42" s="63">
        <f t="shared" si="1"/>
        <v>44400</v>
      </c>
      <c r="Z42" s="63">
        <f t="shared" si="1"/>
        <v>3878</v>
      </c>
      <c r="AA42" s="63">
        <f t="shared" si="1"/>
        <v>84332</v>
      </c>
      <c r="AB42" s="63">
        <f t="shared" si="1"/>
        <v>2840</v>
      </c>
      <c r="AC42" s="63">
        <f t="shared" si="1"/>
        <v>550791</v>
      </c>
      <c r="AD42" s="63">
        <f t="shared" si="1"/>
        <v>10307066</v>
      </c>
    </row>
    <row r="43" spans="1:30" ht="12.75">
      <c r="A43" s="14"/>
      <c r="B43" s="118" t="s">
        <v>148</v>
      </c>
      <c r="C43" s="118"/>
      <c r="D43" s="118"/>
      <c r="E43" s="118"/>
      <c r="F43" s="118"/>
      <c r="G43" s="118"/>
      <c r="H43" s="118"/>
      <c r="I43" s="118"/>
      <c r="J43" s="118"/>
      <c r="K43" s="76" t="s">
        <v>35</v>
      </c>
      <c r="L43" s="63">
        <f>L23+L28+L33+L38</f>
        <v>5302</v>
      </c>
      <c r="M43" s="63">
        <f aca="true" t="shared" si="2" ref="M43:AD43">M23+M28+M33+M38</f>
        <v>5848</v>
      </c>
      <c r="N43" s="63">
        <f t="shared" si="2"/>
        <v>4448</v>
      </c>
      <c r="O43" s="63">
        <f t="shared" si="2"/>
        <v>1637</v>
      </c>
      <c r="P43" s="63">
        <f t="shared" si="2"/>
        <v>6516</v>
      </c>
      <c r="Q43" s="63">
        <f t="shared" si="2"/>
        <v>2518</v>
      </c>
      <c r="R43" s="63">
        <f t="shared" si="2"/>
        <v>5818</v>
      </c>
      <c r="S43" s="63">
        <f t="shared" si="2"/>
        <v>1655</v>
      </c>
      <c r="T43" s="63">
        <f t="shared" si="2"/>
        <v>3043</v>
      </c>
      <c r="U43" s="63">
        <f t="shared" si="2"/>
        <v>14116</v>
      </c>
      <c r="V43" s="63">
        <f t="shared" si="2"/>
        <v>2119</v>
      </c>
      <c r="W43" s="63">
        <f t="shared" si="2"/>
        <v>1409</v>
      </c>
      <c r="X43" s="63">
        <f t="shared" si="2"/>
        <v>3404</v>
      </c>
      <c r="Y43" s="63">
        <f t="shared" si="2"/>
        <v>6264</v>
      </c>
      <c r="Z43" s="63">
        <f t="shared" si="2"/>
        <v>454</v>
      </c>
      <c r="AA43" s="63">
        <f t="shared" si="2"/>
        <v>9639</v>
      </c>
      <c r="AB43" s="63">
        <f t="shared" si="2"/>
        <v>315</v>
      </c>
      <c r="AC43" s="63">
        <f t="shared" si="2"/>
        <v>74505</v>
      </c>
      <c r="AD43" s="63">
        <f t="shared" si="2"/>
        <v>1326626</v>
      </c>
    </row>
    <row r="45" spans="1:30" ht="12.75" customHeight="1">
      <c r="A45" s="14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  <c r="AD45" s="25"/>
    </row>
    <row r="46" spans="1:30" ht="12.75" customHeight="1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  <c r="AD46" s="25"/>
    </row>
    <row r="47" spans="1:30" ht="12.75" customHeight="1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  <c r="AD47" s="25"/>
    </row>
    <row r="48" spans="1:30" ht="12.75">
      <c r="A48" s="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  <c r="AD48" s="25"/>
    </row>
    <row r="49" spans="1:30" ht="12.7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  <c r="AD49" s="25"/>
    </row>
    <row r="50" spans="1:30" ht="12.75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  <c r="AD50" s="25"/>
    </row>
    <row r="51" spans="1:30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  <c r="AD51" s="25"/>
    </row>
    <row r="52" spans="1:30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  <c r="AD52" s="25"/>
    </row>
    <row r="53" spans="1:30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  <c r="AD53" s="25"/>
    </row>
    <row r="54" spans="1:30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  <c r="AD54" s="25"/>
    </row>
    <row r="55" spans="1:30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  <c r="AD55" s="25"/>
    </row>
    <row r="56" spans="1:30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  <c r="AD56" s="25"/>
    </row>
    <row r="57" spans="1:30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  <c r="AD57" s="25"/>
    </row>
    <row r="58" spans="1:30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  <c r="AD58" s="25"/>
    </row>
    <row r="59" spans="1:30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  <c r="AD59" s="25"/>
    </row>
    <row r="60" spans="1:30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  <c r="AD60" s="25"/>
    </row>
    <row r="61" spans="1:30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  <c r="AD61" s="25"/>
    </row>
    <row r="62" spans="1:30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  <c r="AD62" s="25"/>
    </row>
    <row r="63" spans="1:30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  <c r="AD63" s="25"/>
    </row>
    <row r="64" spans="1:30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  <c r="AD64" s="25"/>
    </row>
    <row r="65" spans="1:24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</sheetData>
  <mergeCells count="27">
    <mergeCell ref="B40:J40"/>
    <mergeCell ref="B41:J41"/>
    <mergeCell ref="B42:J42"/>
    <mergeCell ref="B43:J43"/>
    <mergeCell ref="B35:J35"/>
    <mergeCell ref="B36:J36"/>
    <mergeCell ref="B37:J37"/>
    <mergeCell ref="B38:J38"/>
    <mergeCell ref="B30:J30"/>
    <mergeCell ref="B31:J31"/>
    <mergeCell ref="B32:J32"/>
    <mergeCell ref="B33:J33"/>
    <mergeCell ref="B25:J25"/>
    <mergeCell ref="B26:J26"/>
    <mergeCell ref="B27:J27"/>
    <mergeCell ref="B28:J28"/>
    <mergeCell ref="B20:J20"/>
    <mergeCell ref="B21:J21"/>
    <mergeCell ref="B22:J22"/>
    <mergeCell ref="B23:J23"/>
    <mergeCell ref="B18:K18"/>
    <mergeCell ref="A1:P1"/>
    <mergeCell ref="A2:P2"/>
    <mergeCell ref="A3:P3"/>
    <mergeCell ref="A4:P4"/>
    <mergeCell ref="A6:E6"/>
    <mergeCell ref="J11:L11"/>
  </mergeCells>
  <printOptions/>
  <pageMargins left="0.7874015748031497" right="0.7874015748031497" top="0.984251968503937" bottom="0.984251968503937" header="0" footer="0"/>
  <pageSetup horizontalDpi="600" verticalDpi="600" orientation="landscape" paperSize="124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4"/>
  <sheetViews>
    <sheetView zoomScale="55" zoomScaleNormal="55" workbookViewId="0" topLeftCell="A1">
      <selection activeCell="O17" sqref="O1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12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12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="3" customFormat="1" ht="12"/>
    <row r="6" spans="1:24" s="3" customFormat="1" ht="12.75" customHeight="1">
      <c r="A6" s="111" t="s">
        <v>4</v>
      </c>
      <c r="B6" s="112"/>
      <c r="C6" s="112"/>
      <c r="D6" s="112"/>
      <c r="E6" s="113"/>
      <c r="F6" s="28"/>
      <c r="G6" s="29"/>
      <c r="H6" s="29"/>
      <c r="I6" s="30"/>
      <c r="J6" s="53" t="s">
        <v>232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150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124</v>
      </c>
      <c r="C9" s="35"/>
      <c r="D9" s="35"/>
      <c r="E9" s="35"/>
      <c r="F9" s="35"/>
      <c r="G9" s="35"/>
      <c r="H9" s="35"/>
      <c r="I9" s="35"/>
      <c r="J9" s="35" t="s">
        <v>135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194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126</v>
      </c>
      <c r="C11" s="7"/>
      <c r="D11" s="7"/>
      <c r="E11" s="7"/>
      <c r="F11" s="7"/>
      <c r="G11" s="7"/>
      <c r="H11" s="7"/>
      <c r="I11" s="7"/>
      <c r="J11" s="105" t="s">
        <v>127</v>
      </c>
      <c r="K11" s="106"/>
      <c r="L11" s="106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151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9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6" t="s">
        <v>206</v>
      </c>
      <c r="M17" s="97" t="s">
        <v>195</v>
      </c>
      <c r="N17" s="97" t="s">
        <v>196</v>
      </c>
      <c r="O17" s="97" t="s">
        <v>197</v>
      </c>
      <c r="P17" s="97" t="s">
        <v>198</v>
      </c>
      <c r="Q17" s="97" t="s">
        <v>199</v>
      </c>
      <c r="R17" s="97" t="s">
        <v>200</v>
      </c>
      <c r="S17" s="97" t="s">
        <v>201</v>
      </c>
      <c r="T17" s="97" t="s">
        <v>202</v>
      </c>
      <c r="U17" s="97" t="s">
        <v>203</v>
      </c>
      <c r="V17" s="97" t="s">
        <v>204</v>
      </c>
      <c r="W17" s="97" t="s">
        <v>207</v>
      </c>
      <c r="X17" s="98" t="s">
        <v>208</v>
      </c>
      <c r="Y17" s="98" t="s">
        <v>209</v>
      </c>
      <c r="Z17" s="98" t="s">
        <v>210</v>
      </c>
      <c r="AA17" s="98" t="s">
        <v>211</v>
      </c>
      <c r="AB17" s="98" t="s">
        <v>212</v>
      </c>
      <c r="AC17" s="97" t="s">
        <v>205</v>
      </c>
    </row>
    <row r="18" spans="2:29" ht="12.75" customHeight="1">
      <c r="B18" s="107" t="s">
        <v>9</v>
      </c>
      <c r="C18" s="108"/>
      <c r="D18" s="108"/>
      <c r="E18" s="108"/>
      <c r="F18" s="108"/>
      <c r="G18" s="108"/>
      <c r="H18" s="108"/>
      <c r="I18" s="108"/>
      <c r="J18" s="108"/>
      <c r="K18" s="109"/>
      <c r="L18" s="99" t="s">
        <v>213</v>
      </c>
      <c r="M18" s="99" t="s">
        <v>214</v>
      </c>
      <c r="N18" s="99" t="s">
        <v>215</v>
      </c>
      <c r="O18" s="99" t="s">
        <v>216</v>
      </c>
      <c r="P18" s="99" t="s">
        <v>217</v>
      </c>
      <c r="Q18" s="99" t="s">
        <v>218</v>
      </c>
      <c r="R18" s="99" t="s">
        <v>219</v>
      </c>
      <c r="S18" s="99" t="s">
        <v>220</v>
      </c>
      <c r="T18" s="99" t="s">
        <v>221</v>
      </c>
      <c r="U18" s="99" t="s">
        <v>222</v>
      </c>
      <c r="V18" s="99" t="s">
        <v>223</v>
      </c>
      <c r="W18" s="99" t="s">
        <v>224</v>
      </c>
      <c r="X18" s="99" t="s">
        <v>225</v>
      </c>
      <c r="Y18" s="99" t="s">
        <v>226</v>
      </c>
      <c r="Z18" s="99" t="s">
        <v>227</v>
      </c>
      <c r="AA18" s="99" t="s">
        <v>228</v>
      </c>
      <c r="AB18" s="99" t="s">
        <v>229</v>
      </c>
      <c r="AC18" s="100" t="s">
        <v>230</v>
      </c>
    </row>
    <row r="19" spans="1:29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</row>
    <row r="20" spans="1:29" ht="12.75" customHeight="1">
      <c r="A20" s="14"/>
      <c r="B20" s="114" t="s">
        <v>152</v>
      </c>
      <c r="C20" s="114"/>
      <c r="D20" s="114"/>
      <c r="E20" s="114"/>
      <c r="F20" s="114"/>
      <c r="G20" s="114"/>
      <c r="H20" s="114"/>
      <c r="I20" s="114"/>
      <c r="J20" s="115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s="16" customFormat="1" ht="12.75">
      <c r="A21" s="15"/>
      <c r="B21" s="116" t="s">
        <v>138</v>
      </c>
      <c r="C21" s="116"/>
      <c r="D21" s="116"/>
      <c r="E21" s="116"/>
      <c r="F21" s="116"/>
      <c r="G21" s="116"/>
      <c r="H21" s="116"/>
      <c r="I21" s="116"/>
      <c r="J21" s="116"/>
      <c r="K21" s="76" t="s">
        <v>153</v>
      </c>
      <c r="L21" s="88">
        <v>27</v>
      </c>
      <c r="M21" s="88">
        <v>70</v>
      </c>
      <c r="N21" s="88">
        <v>105</v>
      </c>
      <c r="O21" s="88">
        <v>23</v>
      </c>
      <c r="P21" s="88">
        <v>344</v>
      </c>
      <c r="Q21" s="88">
        <v>52</v>
      </c>
      <c r="R21" s="88">
        <v>102</v>
      </c>
      <c r="S21" s="88">
        <v>27</v>
      </c>
      <c r="T21" s="88">
        <v>61</v>
      </c>
      <c r="U21" s="88">
        <v>391</v>
      </c>
      <c r="V21" s="88">
        <v>99</v>
      </c>
      <c r="W21" s="88">
        <v>11</v>
      </c>
      <c r="X21" s="88">
        <v>35</v>
      </c>
      <c r="Y21" s="88">
        <v>46</v>
      </c>
      <c r="Z21" s="88">
        <v>8</v>
      </c>
      <c r="AA21" s="88">
        <v>66</v>
      </c>
      <c r="AB21" s="88">
        <v>0</v>
      </c>
      <c r="AC21" s="88">
        <f>SUM(L21:AB21)</f>
        <v>1467</v>
      </c>
    </row>
    <row r="22" spans="1:29" s="16" customFormat="1" ht="12.75">
      <c r="A22" s="15"/>
      <c r="B22" s="116" t="s">
        <v>154</v>
      </c>
      <c r="C22" s="116"/>
      <c r="D22" s="116"/>
      <c r="E22" s="116"/>
      <c r="F22" s="116"/>
      <c r="G22" s="116"/>
      <c r="H22" s="116"/>
      <c r="I22" s="116"/>
      <c r="J22" s="116"/>
      <c r="K22" s="76" t="s">
        <v>155</v>
      </c>
      <c r="L22" s="88">
        <v>136</v>
      </c>
      <c r="M22" s="88">
        <v>268</v>
      </c>
      <c r="N22" s="88">
        <v>365</v>
      </c>
      <c r="O22" s="88">
        <v>187</v>
      </c>
      <c r="P22" s="88">
        <v>879</v>
      </c>
      <c r="Q22" s="88">
        <v>262</v>
      </c>
      <c r="R22" s="88">
        <v>421</v>
      </c>
      <c r="S22" s="88">
        <v>71</v>
      </c>
      <c r="T22" s="88">
        <v>147</v>
      </c>
      <c r="U22" s="88">
        <v>1110</v>
      </c>
      <c r="V22" s="88">
        <v>284</v>
      </c>
      <c r="W22" s="88">
        <v>41</v>
      </c>
      <c r="X22" s="88">
        <v>92</v>
      </c>
      <c r="Y22" s="88">
        <v>131</v>
      </c>
      <c r="Z22" s="88">
        <v>20</v>
      </c>
      <c r="AA22" s="88">
        <v>361</v>
      </c>
      <c r="AB22" s="88">
        <v>0</v>
      </c>
      <c r="AC22" s="88">
        <f>SUM(L22:AB22)</f>
        <v>4775</v>
      </c>
    </row>
    <row r="23" spans="1:29" s="16" customFormat="1" ht="12.75">
      <c r="A23" s="15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16" customFormat="1" ht="12.75">
      <c r="A24" s="15"/>
      <c r="B24" s="114" t="s">
        <v>156</v>
      </c>
      <c r="C24" s="114"/>
      <c r="D24" s="114"/>
      <c r="E24" s="114"/>
      <c r="F24" s="114"/>
      <c r="G24" s="114"/>
      <c r="H24" s="114"/>
      <c r="I24" s="114"/>
      <c r="J24" s="115"/>
      <c r="K24" s="5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29" s="16" customFormat="1" ht="12.75">
      <c r="A25" s="15"/>
      <c r="B25" s="116" t="s">
        <v>138</v>
      </c>
      <c r="C25" s="116"/>
      <c r="D25" s="116"/>
      <c r="E25" s="116"/>
      <c r="F25" s="116"/>
      <c r="G25" s="116"/>
      <c r="H25" s="116"/>
      <c r="I25" s="116"/>
      <c r="J25" s="116"/>
      <c r="K25" s="76" t="s">
        <v>157</v>
      </c>
      <c r="L25" s="88">
        <v>126</v>
      </c>
      <c r="M25" s="88">
        <v>186</v>
      </c>
      <c r="N25" s="88">
        <v>175</v>
      </c>
      <c r="O25" s="88">
        <v>32</v>
      </c>
      <c r="P25" s="88">
        <v>829</v>
      </c>
      <c r="Q25" s="88">
        <v>294</v>
      </c>
      <c r="R25" s="88">
        <v>595</v>
      </c>
      <c r="S25" s="88">
        <v>134</v>
      </c>
      <c r="T25" s="88">
        <v>293</v>
      </c>
      <c r="U25" s="88">
        <v>2377</v>
      </c>
      <c r="V25" s="88">
        <v>549</v>
      </c>
      <c r="W25" s="88">
        <v>325</v>
      </c>
      <c r="X25" s="88">
        <v>186</v>
      </c>
      <c r="Y25" s="88">
        <v>419</v>
      </c>
      <c r="Z25" s="88">
        <v>20</v>
      </c>
      <c r="AA25" s="88">
        <v>581</v>
      </c>
      <c r="AB25" s="88">
        <v>6</v>
      </c>
      <c r="AC25" s="88">
        <f>SUM(L25:AB25)</f>
        <v>7127</v>
      </c>
    </row>
    <row r="26" spans="1:29" s="16" customFormat="1" ht="14.25" customHeight="1">
      <c r="A26" s="15"/>
      <c r="B26" s="116" t="s">
        <v>154</v>
      </c>
      <c r="C26" s="116"/>
      <c r="D26" s="116"/>
      <c r="E26" s="116"/>
      <c r="F26" s="116"/>
      <c r="G26" s="116"/>
      <c r="H26" s="116"/>
      <c r="I26" s="116"/>
      <c r="J26" s="116"/>
      <c r="K26" s="76" t="s">
        <v>158</v>
      </c>
      <c r="L26" s="88">
        <v>346</v>
      </c>
      <c r="M26" s="88">
        <v>600</v>
      </c>
      <c r="N26" s="88">
        <v>497</v>
      </c>
      <c r="O26" s="88">
        <v>66</v>
      </c>
      <c r="P26" s="88">
        <v>1603</v>
      </c>
      <c r="Q26" s="88">
        <v>734</v>
      </c>
      <c r="R26" s="88">
        <v>1451</v>
      </c>
      <c r="S26" s="88">
        <v>237</v>
      </c>
      <c r="T26" s="88">
        <v>592</v>
      </c>
      <c r="U26" s="88">
        <v>4810</v>
      </c>
      <c r="V26" s="88">
        <v>1221</v>
      </c>
      <c r="W26" s="88">
        <v>786</v>
      </c>
      <c r="X26" s="88">
        <v>508</v>
      </c>
      <c r="Y26" s="88">
        <v>982</v>
      </c>
      <c r="Z26" s="88">
        <v>56</v>
      </c>
      <c r="AA26" s="88">
        <v>1544</v>
      </c>
      <c r="AB26" s="88">
        <v>9</v>
      </c>
      <c r="AC26" s="88">
        <f>SUM(L26:AB26)</f>
        <v>16042</v>
      </c>
    </row>
    <row r="27" spans="1:29" ht="12.75">
      <c r="A27" s="14"/>
      <c r="B27" s="77"/>
      <c r="C27" s="80"/>
      <c r="D27" s="80"/>
      <c r="E27" s="80"/>
      <c r="F27" s="80"/>
      <c r="G27" s="80"/>
      <c r="H27" s="80"/>
      <c r="I27" s="80"/>
      <c r="J27" s="82"/>
      <c r="K27" s="80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t="12.75">
      <c r="A28" s="14"/>
      <c r="B28" s="114" t="s">
        <v>159</v>
      </c>
      <c r="C28" s="114"/>
      <c r="D28" s="114"/>
      <c r="E28" s="114"/>
      <c r="F28" s="114"/>
      <c r="G28" s="114"/>
      <c r="H28" s="114"/>
      <c r="I28" s="114"/>
      <c r="J28" s="119"/>
      <c r="K28" s="59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ht="12.75">
      <c r="A29" s="14"/>
      <c r="B29" s="116" t="s">
        <v>138</v>
      </c>
      <c r="C29" s="116"/>
      <c r="D29" s="116"/>
      <c r="E29" s="116"/>
      <c r="F29" s="116"/>
      <c r="G29" s="116"/>
      <c r="H29" s="116"/>
      <c r="I29" s="116"/>
      <c r="J29" s="116"/>
      <c r="K29" s="76" t="s">
        <v>160</v>
      </c>
      <c r="L29" s="88">
        <v>9</v>
      </c>
      <c r="M29" s="88">
        <v>19</v>
      </c>
      <c r="N29" s="88">
        <v>19</v>
      </c>
      <c r="O29" s="88">
        <v>6</v>
      </c>
      <c r="P29" s="88">
        <v>37</v>
      </c>
      <c r="Q29" s="88">
        <v>9</v>
      </c>
      <c r="R29" s="88">
        <v>35</v>
      </c>
      <c r="S29" s="88">
        <v>6</v>
      </c>
      <c r="T29" s="88">
        <v>10</v>
      </c>
      <c r="U29" s="88">
        <v>13</v>
      </c>
      <c r="V29" s="88">
        <v>7</v>
      </c>
      <c r="W29" s="88">
        <v>5</v>
      </c>
      <c r="X29" s="88">
        <v>6</v>
      </c>
      <c r="Y29" s="88">
        <v>24</v>
      </c>
      <c r="Z29" s="88">
        <v>1</v>
      </c>
      <c r="AA29" s="88">
        <v>18</v>
      </c>
      <c r="AB29" s="88">
        <v>0</v>
      </c>
      <c r="AC29" s="88">
        <f>SUM(L29:AB29)</f>
        <v>224</v>
      </c>
    </row>
    <row r="30" spans="1:29" ht="12.75">
      <c r="A30" s="14"/>
      <c r="B30" s="116" t="s">
        <v>154</v>
      </c>
      <c r="C30" s="116"/>
      <c r="D30" s="116"/>
      <c r="E30" s="116"/>
      <c r="F30" s="116"/>
      <c r="G30" s="116"/>
      <c r="H30" s="116"/>
      <c r="I30" s="116"/>
      <c r="J30" s="116"/>
      <c r="K30" s="76" t="s">
        <v>161</v>
      </c>
      <c r="L30" s="88">
        <v>22</v>
      </c>
      <c r="M30" s="88">
        <v>62</v>
      </c>
      <c r="N30" s="88">
        <v>74</v>
      </c>
      <c r="O30" s="88">
        <v>12</v>
      </c>
      <c r="P30" s="88">
        <v>61</v>
      </c>
      <c r="Q30" s="88">
        <v>13</v>
      </c>
      <c r="R30" s="88">
        <v>71</v>
      </c>
      <c r="S30" s="88">
        <v>19</v>
      </c>
      <c r="T30" s="88">
        <v>18</v>
      </c>
      <c r="U30" s="88">
        <v>20</v>
      </c>
      <c r="V30" s="88">
        <v>11</v>
      </c>
      <c r="W30" s="88">
        <v>15</v>
      </c>
      <c r="X30" s="88">
        <v>19</v>
      </c>
      <c r="Y30" s="88">
        <v>77</v>
      </c>
      <c r="Z30" s="88">
        <v>2</v>
      </c>
      <c r="AA30" s="88">
        <v>45</v>
      </c>
      <c r="AB30" s="88">
        <v>0</v>
      </c>
      <c r="AC30" s="88">
        <f>SUM(L30:AB30)</f>
        <v>541</v>
      </c>
    </row>
    <row r="31" spans="1:29" ht="12.75">
      <c r="A31" s="14"/>
      <c r="B31" s="77"/>
      <c r="C31" s="80"/>
      <c r="D31" s="80"/>
      <c r="E31" s="80"/>
      <c r="F31" s="80"/>
      <c r="G31" s="80"/>
      <c r="H31" s="80"/>
      <c r="I31" s="80"/>
      <c r="J31" s="82"/>
      <c r="K31" s="80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t="12.75" customHeight="1">
      <c r="A32" s="14"/>
      <c r="B32" s="114" t="s">
        <v>162</v>
      </c>
      <c r="C32" s="114"/>
      <c r="D32" s="114"/>
      <c r="E32" s="114"/>
      <c r="F32" s="114"/>
      <c r="G32" s="114"/>
      <c r="H32" s="114"/>
      <c r="I32" s="114"/>
      <c r="J32" s="119"/>
      <c r="K32" s="59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ht="12.75">
      <c r="A33" s="14"/>
      <c r="B33" s="116" t="s">
        <v>138</v>
      </c>
      <c r="C33" s="116"/>
      <c r="D33" s="116"/>
      <c r="E33" s="116"/>
      <c r="F33" s="116"/>
      <c r="G33" s="116"/>
      <c r="H33" s="116"/>
      <c r="I33" s="116"/>
      <c r="J33" s="116"/>
      <c r="K33" s="76" t="s">
        <v>163</v>
      </c>
      <c r="L33" s="88">
        <v>6</v>
      </c>
      <c r="M33" s="88">
        <v>6</v>
      </c>
      <c r="N33" s="88">
        <v>2</v>
      </c>
      <c r="O33" s="88">
        <v>0</v>
      </c>
      <c r="P33" s="88">
        <v>1</v>
      </c>
      <c r="Q33" s="88">
        <v>1</v>
      </c>
      <c r="R33" s="88">
        <v>2</v>
      </c>
      <c r="S33" s="88">
        <v>1</v>
      </c>
      <c r="T33" s="88">
        <v>1</v>
      </c>
      <c r="U33" s="88">
        <v>4</v>
      </c>
      <c r="V33" s="88">
        <v>3</v>
      </c>
      <c r="W33" s="88">
        <v>0</v>
      </c>
      <c r="X33" s="88">
        <v>2</v>
      </c>
      <c r="Y33" s="88">
        <v>11</v>
      </c>
      <c r="Z33" s="88">
        <v>2</v>
      </c>
      <c r="AA33" s="88">
        <v>3</v>
      </c>
      <c r="AB33" s="88">
        <v>0</v>
      </c>
      <c r="AC33" s="88">
        <f>SUM(L33:AB33)</f>
        <v>45</v>
      </c>
    </row>
    <row r="34" spans="1:29" ht="12.75" customHeight="1">
      <c r="A34" s="14"/>
      <c r="B34" s="116" t="s">
        <v>154</v>
      </c>
      <c r="C34" s="116"/>
      <c r="D34" s="116"/>
      <c r="E34" s="116"/>
      <c r="F34" s="116"/>
      <c r="G34" s="116"/>
      <c r="H34" s="116"/>
      <c r="I34" s="116"/>
      <c r="J34" s="116"/>
      <c r="K34" s="76" t="s">
        <v>164</v>
      </c>
      <c r="L34" s="88">
        <v>12</v>
      </c>
      <c r="M34" s="88">
        <v>26</v>
      </c>
      <c r="N34" s="88">
        <v>6</v>
      </c>
      <c r="O34" s="88">
        <v>0</v>
      </c>
      <c r="P34" s="88">
        <v>2</v>
      </c>
      <c r="Q34" s="88">
        <v>2</v>
      </c>
      <c r="R34" s="88">
        <v>8</v>
      </c>
      <c r="S34" s="88">
        <v>2</v>
      </c>
      <c r="T34" s="88">
        <v>4</v>
      </c>
      <c r="U34" s="88">
        <v>14</v>
      </c>
      <c r="V34" s="88">
        <v>6</v>
      </c>
      <c r="W34" s="88">
        <v>0</v>
      </c>
      <c r="X34" s="88">
        <v>9</v>
      </c>
      <c r="Y34" s="88">
        <v>52</v>
      </c>
      <c r="Z34" s="88">
        <v>9</v>
      </c>
      <c r="AA34" s="88">
        <v>7</v>
      </c>
      <c r="AB34" s="88">
        <v>0</v>
      </c>
      <c r="AC34" s="88">
        <f>SUM(L34:AB34)</f>
        <v>159</v>
      </c>
    </row>
    <row r="35" spans="1:29" ht="12.75">
      <c r="A35" s="14"/>
      <c r="B35" s="114"/>
      <c r="C35" s="114"/>
      <c r="D35" s="114"/>
      <c r="E35" s="114"/>
      <c r="F35" s="114"/>
      <c r="G35" s="114"/>
      <c r="H35" s="114"/>
      <c r="I35" s="114"/>
      <c r="J35" s="115"/>
      <c r="K35" s="82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1:29" ht="12.75" customHeight="1">
      <c r="A36" s="14"/>
      <c r="B36" s="120" t="s">
        <v>165</v>
      </c>
      <c r="C36" s="120"/>
      <c r="D36" s="120"/>
      <c r="E36" s="120"/>
      <c r="F36" s="120"/>
      <c r="G36" s="120"/>
      <c r="H36" s="120"/>
      <c r="I36" s="120"/>
      <c r="J36" s="119"/>
      <c r="K36" s="59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:29" ht="12.75">
      <c r="A37" s="14"/>
      <c r="B37" s="116" t="s">
        <v>138</v>
      </c>
      <c r="C37" s="116"/>
      <c r="D37" s="116"/>
      <c r="E37" s="116"/>
      <c r="F37" s="116"/>
      <c r="G37" s="116"/>
      <c r="H37" s="116"/>
      <c r="I37" s="116"/>
      <c r="J37" s="116"/>
      <c r="K37" s="76" t="s">
        <v>166</v>
      </c>
      <c r="L37" s="88">
        <v>5</v>
      </c>
      <c r="M37" s="88">
        <v>6</v>
      </c>
      <c r="N37" s="88">
        <v>4</v>
      </c>
      <c r="O37" s="88">
        <v>7</v>
      </c>
      <c r="P37" s="88">
        <v>15</v>
      </c>
      <c r="Q37" s="88">
        <v>5</v>
      </c>
      <c r="R37" s="88">
        <v>33</v>
      </c>
      <c r="S37" s="88">
        <v>3</v>
      </c>
      <c r="T37" s="88">
        <v>5</v>
      </c>
      <c r="U37" s="88">
        <v>12</v>
      </c>
      <c r="V37" s="88">
        <v>2</v>
      </c>
      <c r="W37" s="88">
        <v>1</v>
      </c>
      <c r="X37" s="88">
        <v>1</v>
      </c>
      <c r="Y37" s="88">
        <v>13</v>
      </c>
      <c r="Z37" s="88">
        <v>2</v>
      </c>
      <c r="AA37" s="88">
        <v>7</v>
      </c>
      <c r="AB37" s="88">
        <v>0</v>
      </c>
      <c r="AC37" s="88">
        <f>SUM(L37:AB37)</f>
        <v>121</v>
      </c>
    </row>
    <row r="38" spans="1:29" ht="12.75" customHeight="1">
      <c r="A38" s="14"/>
      <c r="B38" s="116" t="s">
        <v>154</v>
      </c>
      <c r="C38" s="116"/>
      <c r="D38" s="116"/>
      <c r="E38" s="116"/>
      <c r="F38" s="116"/>
      <c r="G38" s="116"/>
      <c r="H38" s="116"/>
      <c r="I38" s="116"/>
      <c r="J38" s="116"/>
      <c r="K38" s="76" t="s">
        <v>167</v>
      </c>
      <c r="L38" s="88">
        <v>14</v>
      </c>
      <c r="M38" s="88">
        <v>11</v>
      </c>
      <c r="N38" s="88">
        <v>11</v>
      </c>
      <c r="O38" s="88">
        <v>12</v>
      </c>
      <c r="P38" s="88">
        <v>24</v>
      </c>
      <c r="Q38" s="88">
        <v>13</v>
      </c>
      <c r="R38" s="88">
        <v>67</v>
      </c>
      <c r="S38" s="88">
        <v>5</v>
      </c>
      <c r="T38" s="88">
        <v>8</v>
      </c>
      <c r="U38" s="88">
        <v>26</v>
      </c>
      <c r="V38" s="88">
        <v>3</v>
      </c>
      <c r="W38" s="88">
        <v>2</v>
      </c>
      <c r="X38" s="88">
        <v>1</v>
      </c>
      <c r="Y38" s="88">
        <v>57</v>
      </c>
      <c r="Z38" s="88">
        <v>2</v>
      </c>
      <c r="AA38" s="88">
        <v>13</v>
      </c>
      <c r="AB38" s="88">
        <v>0</v>
      </c>
      <c r="AC38" s="88">
        <f>SUM(L38:AB38)</f>
        <v>269</v>
      </c>
    </row>
    <row r="39" spans="1:29" ht="12.75" customHeight="1">
      <c r="A39" s="14"/>
      <c r="B39" s="114"/>
      <c r="C39" s="114"/>
      <c r="D39" s="114"/>
      <c r="E39" s="114"/>
      <c r="F39" s="114"/>
      <c r="G39" s="114"/>
      <c r="H39" s="114"/>
      <c r="I39" s="114"/>
      <c r="J39" s="115"/>
      <c r="K39" s="84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</row>
    <row r="40" spans="1:29" ht="12.75" customHeight="1">
      <c r="A40" s="14"/>
      <c r="B40" s="120" t="s">
        <v>168</v>
      </c>
      <c r="C40" s="120"/>
      <c r="D40" s="120"/>
      <c r="E40" s="120"/>
      <c r="F40" s="120"/>
      <c r="G40" s="120"/>
      <c r="H40" s="120"/>
      <c r="I40" s="120"/>
      <c r="J40" s="119"/>
      <c r="K40" s="59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:29" ht="12.75">
      <c r="A41" s="14"/>
      <c r="B41" s="116" t="s">
        <v>138</v>
      </c>
      <c r="C41" s="116"/>
      <c r="D41" s="116"/>
      <c r="E41" s="116"/>
      <c r="F41" s="116"/>
      <c r="G41" s="116"/>
      <c r="H41" s="116"/>
      <c r="I41" s="116"/>
      <c r="J41" s="116"/>
      <c r="K41" s="76" t="s">
        <v>169</v>
      </c>
      <c r="L41" s="88">
        <v>190</v>
      </c>
      <c r="M41" s="88">
        <v>299</v>
      </c>
      <c r="N41" s="88">
        <v>159</v>
      </c>
      <c r="O41" s="88">
        <v>16</v>
      </c>
      <c r="P41" s="88">
        <v>182</v>
      </c>
      <c r="Q41" s="88">
        <v>83</v>
      </c>
      <c r="R41" s="88">
        <v>200</v>
      </c>
      <c r="S41" s="88">
        <v>81</v>
      </c>
      <c r="T41" s="88">
        <v>157</v>
      </c>
      <c r="U41" s="88">
        <v>504</v>
      </c>
      <c r="V41" s="88">
        <v>153</v>
      </c>
      <c r="W41" s="88">
        <v>5</v>
      </c>
      <c r="X41" s="88">
        <v>108</v>
      </c>
      <c r="Y41" s="88">
        <v>398</v>
      </c>
      <c r="Z41" s="88">
        <v>25</v>
      </c>
      <c r="AA41" s="88">
        <v>468</v>
      </c>
      <c r="AB41" s="88">
        <v>20</v>
      </c>
      <c r="AC41" s="88">
        <f>SUM(L41:AB41)</f>
        <v>3048</v>
      </c>
    </row>
    <row r="42" spans="1:29" ht="12.75">
      <c r="A42" s="14"/>
      <c r="B42" s="116" t="s">
        <v>154</v>
      </c>
      <c r="C42" s="116"/>
      <c r="D42" s="116"/>
      <c r="E42" s="116"/>
      <c r="F42" s="116"/>
      <c r="G42" s="116"/>
      <c r="H42" s="116"/>
      <c r="I42" s="116"/>
      <c r="J42" s="116"/>
      <c r="K42" s="76" t="s">
        <v>170</v>
      </c>
      <c r="L42" s="88">
        <v>532</v>
      </c>
      <c r="M42" s="88">
        <v>894</v>
      </c>
      <c r="N42" s="88">
        <v>528</v>
      </c>
      <c r="O42" s="88">
        <v>37</v>
      </c>
      <c r="P42" s="88">
        <v>866</v>
      </c>
      <c r="Q42" s="88">
        <v>259</v>
      </c>
      <c r="R42" s="88">
        <v>516</v>
      </c>
      <c r="S42" s="88">
        <v>230</v>
      </c>
      <c r="T42" s="88">
        <v>525</v>
      </c>
      <c r="U42" s="88">
        <v>1993</v>
      </c>
      <c r="V42" s="88">
        <v>592</v>
      </c>
      <c r="W42" s="88">
        <v>9</v>
      </c>
      <c r="X42" s="88">
        <v>1219</v>
      </c>
      <c r="Y42" s="88">
        <v>1199</v>
      </c>
      <c r="Z42" s="88">
        <v>80</v>
      </c>
      <c r="AA42" s="88">
        <v>1498</v>
      </c>
      <c r="AB42" s="88">
        <v>74</v>
      </c>
      <c r="AC42" s="88">
        <f>SUM(L42:AB42)</f>
        <v>11051</v>
      </c>
    </row>
    <row r="43" spans="1:29" ht="12.75">
      <c r="A43" s="14"/>
      <c r="B43" s="114"/>
      <c r="C43" s="114"/>
      <c r="D43" s="114"/>
      <c r="E43" s="114"/>
      <c r="F43" s="114"/>
      <c r="G43" s="114"/>
      <c r="H43" s="114"/>
      <c r="I43" s="114"/>
      <c r="J43" s="115"/>
      <c r="K43" s="84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</row>
    <row r="44" spans="1:29" ht="13.5" customHeight="1">
      <c r="A44" s="14"/>
      <c r="B44" s="120" t="s">
        <v>135</v>
      </c>
      <c r="C44" s="120"/>
      <c r="D44" s="120"/>
      <c r="E44" s="120"/>
      <c r="F44" s="120"/>
      <c r="G44" s="120"/>
      <c r="H44" s="120"/>
      <c r="I44" s="120"/>
      <c r="J44" s="119"/>
      <c r="K44" s="84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</row>
    <row r="45" spans="1:29" ht="12.75" customHeight="1">
      <c r="A45" s="14"/>
      <c r="B45" s="121" t="s">
        <v>171</v>
      </c>
      <c r="C45" s="122"/>
      <c r="D45" s="122"/>
      <c r="E45" s="122"/>
      <c r="F45" s="122"/>
      <c r="G45" s="122"/>
      <c r="H45" s="122"/>
      <c r="I45" s="122"/>
      <c r="J45" s="123"/>
      <c r="K45" s="76" t="s">
        <v>172</v>
      </c>
      <c r="L45" s="88">
        <f>L21+L25+L29+L33+L37+L41</f>
        <v>363</v>
      </c>
      <c r="M45" s="88">
        <f aca="true" t="shared" si="0" ref="M45:AC45">M21+M25+M29+M33+M37+M41</f>
        <v>586</v>
      </c>
      <c r="N45" s="88">
        <f t="shared" si="0"/>
        <v>464</v>
      </c>
      <c r="O45" s="88">
        <f t="shared" si="0"/>
        <v>84</v>
      </c>
      <c r="P45" s="88">
        <f t="shared" si="0"/>
        <v>1408</v>
      </c>
      <c r="Q45" s="88">
        <f t="shared" si="0"/>
        <v>444</v>
      </c>
      <c r="R45" s="88">
        <f t="shared" si="0"/>
        <v>967</v>
      </c>
      <c r="S45" s="88">
        <f t="shared" si="0"/>
        <v>252</v>
      </c>
      <c r="T45" s="88">
        <f t="shared" si="0"/>
        <v>527</v>
      </c>
      <c r="U45" s="88">
        <f t="shared" si="0"/>
        <v>3301</v>
      </c>
      <c r="V45" s="88">
        <f t="shared" si="0"/>
        <v>813</v>
      </c>
      <c r="W45" s="88">
        <f t="shared" si="0"/>
        <v>347</v>
      </c>
      <c r="X45" s="88">
        <f t="shared" si="0"/>
        <v>338</v>
      </c>
      <c r="Y45" s="88">
        <f t="shared" si="0"/>
        <v>911</v>
      </c>
      <c r="Z45" s="88">
        <f t="shared" si="0"/>
        <v>58</v>
      </c>
      <c r="AA45" s="88">
        <f t="shared" si="0"/>
        <v>1143</v>
      </c>
      <c r="AB45" s="88">
        <f t="shared" si="0"/>
        <v>26</v>
      </c>
      <c r="AC45" s="88">
        <f t="shared" si="0"/>
        <v>12032</v>
      </c>
    </row>
    <row r="46" spans="1:29" ht="13.5" customHeight="1">
      <c r="A46" s="14"/>
      <c r="B46" s="121" t="s">
        <v>173</v>
      </c>
      <c r="C46" s="122"/>
      <c r="D46" s="122"/>
      <c r="E46" s="122"/>
      <c r="F46" s="122"/>
      <c r="G46" s="122"/>
      <c r="H46" s="122"/>
      <c r="I46" s="122"/>
      <c r="J46" s="123"/>
      <c r="K46" s="76" t="s">
        <v>174</v>
      </c>
      <c r="L46" s="88">
        <f>L22+L26+L30+L34+L38+L42</f>
        <v>1062</v>
      </c>
      <c r="M46" s="88">
        <f aca="true" t="shared" si="1" ref="M46:AC46">M22+M26+M30+M34+M38+M42</f>
        <v>1861</v>
      </c>
      <c r="N46" s="88">
        <f t="shared" si="1"/>
        <v>1481</v>
      </c>
      <c r="O46" s="88">
        <f t="shared" si="1"/>
        <v>314</v>
      </c>
      <c r="P46" s="88">
        <f t="shared" si="1"/>
        <v>3435</v>
      </c>
      <c r="Q46" s="88">
        <f t="shared" si="1"/>
        <v>1283</v>
      </c>
      <c r="R46" s="88">
        <f t="shared" si="1"/>
        <v>2534</v>
      </c>
      <c r="S46" s="88">
        <f t="shared" si="1"/>
        <v>564</v>
      </c>
      <c r="T46" s="88">
        <f t="shared" si="1"/>
        <v>1294</v>
      </c>
      <c r="U46" s="88">
        <f t="shared" si="1"/>
        <v>7973</v>
      </c>
      <c r="V46" s="88">
        <f t="shared" si="1"/>
        <v>2117</v>
      </c>
      <c r="W46" s="88">
        <f t="shared" si="1"/>
        <v>853</v>
      </c>
      <c r="X46" s="88">
        <f t="shared" si="1"/>
        <v>1848</v>
      </c>
      <c r="Y46" s="88">
        <f t="shared" si="1"/>
        <v>2498</v>
      </c>
      <c r="Z46" s="88">
        <f t="shared" si="1"/>
        <v>169</v>
      </c>
      <c r="AA46" s="88">
        <f t="shared" si="1"/>
        <v>3468</v>
      </c>
      <c r="AB46" s="88">
        <f t="shared" si="1"/>
        <v>83</v>
      </c>
      <c r="AC46" s="88">
        <f t="shared" si="1"/>
        <v>32837</v>
      </c>
    </row>
    <row r="48" spans="1:29" ht="12.75" customHeight="1">
      <c r="A48" s="14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</row>
    <row r="49" spans="1:29" ht="12.75" customHeight="1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</row>
    <row r="50" spans="1:29" ht="12.75" customHeight="1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</row>
    <row r="51" spans="1:29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</row>
    <row r="52" spans="1:29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</row>
    <row r="53" spans="1:29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</row>
    <row r="54" spans="1:29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</row>
    <row r="55" spans="1:29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</row>
    <row r="56" spans="1:29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</row>
    <row r="57" spans="1:29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</row>
    <row r="58" spans="1:29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</row>
    <row r="59" spans="1:29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</row>
    <row r="60" spans="1:29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</row>
    <row r="61" spans="1:29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</row>
    <row r="62" spans="1:29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</row>
    <row r="63" spans="1:29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</row>
    <row r="64" spans="1:29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</row>
    <row r="65" spans="1:29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5"/>
      <c r="AA65" s="25"/>
      <c r="AB65" s="25"/>
      <c r="AC65" s="25"/>
    </row>
    <row r="66" spans="1:29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5"/>
      <c r="AA66" s="25"/>
      <c r="AB66" s="25"/>
      <c r="AC66" s="25"/>
    </row>
    <row r="67" spans="1:29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5"/>
      <c r="AA67" s="25"/>
      <c r="AB67" s="25"/>
      <c r="AC67" s="25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2.75">
      <c r="A210" s="14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2.75">
      <c r="A211" s="14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2.75">
      <c r="A212" s="14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2:11" ht="12.75">
      <c r="B272" s="47"/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2:11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2:11" ht="12.75">
      <c r="B274" s="47"/>
      <c r="C274" s="47"/>
      <c r="D274" s="47"/>
      <c r="E274" s="47"/>
      <c r="F274" s="47"/>
      <c r="G274" s="47"/>
      <c r="H274" s="47"/>
      <c r="I274" s="47"/>
      <c r="J274" s="47"/>
      <c r="K274" s="47"/>
    </row>
  </sheetData>
  <mergeCells count="31">
    <mergeCell ref="B22:J22"/>
    <mergeCell ref="B24:J24"/>
    <mergeCell ref="B25:J25"/>
    <mergeCell ref="A6:E6"/>
    <mergeCell ref="J11:L11"/>
    <mergeCell ref="B20:J20"/>
    <mergeCell ref="B21:J21"/>
    <mergeCell ref="B18:K18"/>
    <mergeCell ref="A1:P1"/>
    <mergeCell ref="A2:P2"/>
    <mergeCell ref="A3:P3"/>
    <mergeCell ref="A4:P4"/>
    <mergeCell ref="B46:J46"/>
    <mergeCell ref="B45:J45"/>
    <mergeCell ref="B26:J26"/>
    <mergeCell ref="B28:J28"/>
    <mergeCell ref="B29:J29"/>
    <mergeCell ref="B30:J30"/>
    <mergeCell ref="B35:J35"/>
    <mergeCell ref="B39:J39"/>
    <mergeCell ref="B43:J43"/>
    <mergeCell ref="B44:J44"/>
    <mergeCell ref="B32:J32"/>
    <mergeCell ref="B33:J33"/>
    <mergeCell ref="B41:J41"/>
    <mergeCell ref="B42:J42"/>
    <mergeCell ref="B34:J34"/>
    <mergeCell ref="B36:J36"/>
    <mergeCell ref="B37:J37"/>
    <mergeCell ref="B38:J38"/>
    <mergeCell ref="B40:J40"/>
  </mergeCells>
  <printOptions/>
  <pageMargins left="0.75" right="0.75" top="1" bottom="1" header="0" footer="0"/>
  <pageSetup horizontalDpi="600" verticalDpi="600" orientation="landscape" paperSize="124" scale="55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2"/>
  <sheetViews>
    <sheetView workbookViewId="0" topLeftCell="A1">
      <selection activeCell="O17" sqref="O1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4.57421875" style="0" customWidth="1"/>
    <col min="14" max="19" width="12.00390625" style="0" customWidth="1"/>
    <col min="20" max="20" width="14.00390625" style="0" customWidth="1"/>
    <col min="21" max="21" width="14.710937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12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12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="3" customFormat="1" ht="12"/>
    <row r="6" spans="1:24" s="3" customFormat="1" ht="12.75" customHeight="1">
      <c r="A6" s="111" t="s">
        <v>4</v>
      </c>
      <c r="B6" s="112"/>
      <c r="C6" s="112"/>
      <c r="D6" s="112"/>
      <c r="E6" s="113"/>
      <c r="F6" s="28"/>
      <c r="G6" s="29"/>
      <c r="H6" s="29"/>
      <c r="I6" s="30"/>
      <c r="J6" s="53" t="s">
        <v>233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175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124</v>
      </c>
      <c r="C9" s="35"/>
      <c r="D9" s="35"/>
      <c r="E9" s="35"/>
      <c r="F9" s="35"/>
      <c r="G9" s="35"/>
      <c r="H9" s="35"/>
      <c r="I9" s="35"/>
      <c r="J9" s="35" t="s">
        <v>135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194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126</v>
      </c>
      <c r="C11" s="7"/>
      <c r="D11" s="7"/>
      <c r="E11" s="7"/>
      <c r="F11" s="7"/>
      <c r="G11" s="7"/>
      <c r="H11" s="7"/>
      <c r="I11" s="7"/>
      <c r="J11" s="106" t="s">
        <v>127</v>
      </c>
      <c r="K11" s="106"/>
      <c r="L11" s="106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176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9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6" t="s">
        <v>206</v>
      </c>
      <c r="M17" s="97" t="s">
        <v>195</v>
      </c>
      <c r="N17" s="97" t="s">
        <v>196</v>
      </c>
      <c r="O17" s="97" t="s">
        <v>197</v>
      </c>
      <c r="P17" s="97" t="s">
        <v>198</v>
      </c>
      <c r="Q17" s="97" t="s">
        <v>199</v>
      </c>
      <c r="R17" s="97" t="s">
        <v>200</v>
      </c>
      <c r="S17" s="97" t="s">
        <v>201</v>
      </c>
      <c r="T17" s="97" t="s">
        <v>202</v>
      </c>
      <c r="U17" s="97" t="s">
        <v>203</v>
      </c>
      <c r="V17" s="97" t="s">
        <v>204</v>
      </c>
      <c r="W17" s="97" t="s">
        <v>207</v>
      </c>
      <c r="X17" s="98" t="s">
        <v>208</v>
      </c>
      <c r="Y17" s="98" t="s">
        <v>209</v>
      </c>
      <c r="Z17" s="98" t="s">
        <v>210</v>
      </c>
      <c r="AA17" s="98" t="s">
        <v>211</v>
      </c>
      <c r="AB17" s="98" t="s">
        <v>212</v>
      </c>
      <c r="AC17" s="97" t="s">
        <v>205</v>
      </c>
    </row>
    <row r="18" spans="2:29" ht="12.75" customHeight="1">
      <c r="B18" s="107" t="s">
        <v>9</v>
      </c>
      <c r="C18" s="108"/>
      <c r="D18" s="108"/>
      <c r="E18" s="108"/>
      <c r="F18" s="108"/>
      <c r="G18" s="108"/>
      <c r="H18" s="108"/>
      <c r="I18" s="108"/>
      <c r="J18" s="108"/>
      <c r="K18" s="109"/>
      <c r="L18" s="99" t="s">
        <v>213</v>
      </c>
      <c r="M18" s="99" t="s">
        <v>214</v>
      </c>
      <c r="N18" s="99" t="s">
        <v>215</v>
      </c>
      <c r="O18" s="99" t="s">
        <v>216</v>
      </c>
      <c r="P18" s="99" t="s">
        <v>217</v>
      </c>
      <c r="Q18" s="99" t="s">
        <v>218</v>
      </c>
      <c r="R18" s="99" t="s">
        <v>219</v>
      </c>
      <c r="S18" s="99" t="s">
        <v>220</v>
      </c>
      <c r="T18" s="99" t="s">
        <v>221</v>
      </c>
      <c r="U18" s="99" t="s">
        <v>222</v>
      </c>
      <c r="V18" s="99" t="s">
        <v>223</v>
      </c>
      <c r="W18" s="99" t="s">
        <v>224</v>
      </c>
      <c r="X18" s="99" t="s">
        <v>225</v>
      </c>
      <c r="Y18" s="99" t="s">
        <v>226</v>
      </c>
      <c r="Z18" s="99" t="s">
        <v>227</v>
      </c>
      <c r="AA18" s="99" t="s">
        <v>228</v>
      </c>
      <c r="AB18" s="99" t="s">
        <v>229</v>
      </c>
      <c r="AC18" s="100" t="s">
        <v>230</v>
      </c>
    </row>
    <row r="19" spans="1:29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</row>
    <row r="20" spans="1:29" ht="12.75" customHeight="1">
      <c r="A20" s="14"/>
      <c r="B20" s="114" t="s">
        <v>177</v>
      </c>
      <c r="C20" s="114"/>
      <c r="D20" s="114"/>
      <c r="E20" s="114"/>
      <c r="F20" s="114"/>
      <c r="G20" s="114"/>
      <c r="H20" s="114"/>
      <c r="I20" s="114"/>
      <c r="J20" s="115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30" s="16" customFormat="1" ht="12.75">
      <c r="A21" s="15"/>
      <c r="B21" s="116" t="s">
        <v>138</v>
      </c>
      <c r="C21" s="116"/>
      <c r="D21" s="116"/>
      <c r="E21" s="116"/>
      <c r="F21" s="116"/>
      <c r="G21" s="116"/>
      <c r="H21" s="116"/>
      <c r="I21" s="116"/>
      <c r="J21" s="116"/>
      <c r="K21" s="76" t="s">
        <v>178</v>
      </c>
      <c r="L21" s="63">
        <v>15</v>
      </c>
      <c r="M21" s="63">
        <v>40</v>
      </c>
      <c r="N21" s="63">
        <v>46</v>
      </c>
      <c r="O21" s="63">
        <v>9</v>
      </c>
      <c r="P21" s="63">
        <v>196</v>
      </c>
      <c r="Q21" s="63">
        <v>21</v>
      </c>
      <c r="R21" s="63">
        <v>38</v>
      </c>
      <c r="S21" s="63">
        <v>10</v>
      </c>
      <c r="T21" s="63">
        <v>8</v>
      </c>
      <c r="U21" s="63">
        <v>140</v>
      </c>
      <c r="V21" s="63">
        <v>22</v>
      </c>
      <c r="W21" s="63">
        <v>0</v>
      </c>
      <c r="X21" s="63">
        <v>14</v>
      </c>
      <c r="Y21" s="63">
        <v>18</v>
      </c>
      <c r="Z21" s="63">
        <v>3</v>
      </c>
      <c r="AA21" s="63">
        <v>31</v>
      </c>
      <c r="AB21" s="63">
        <v>0</v>
      </c>
      <c r="AC21" s="63">
        <f>SUM(L21:AB21)</f>
        <v>611</v>
      </c>
      <c r="AD21" s="48"/>
    </row>
    <row r="22" spans="1:30" s="16" customFormat="1" ht="12.75">
      <c r="A22" s="15"/>
      <c r="B22" s="116" t="s">
        <v>179</v>
      </c>
      <c r="C22" s="116"/>
      <c r="D22" s="116"/>
      <c r="E22" s="116"/>
      <c r="F22" s="116"/>
      <c r="G22" s="116"/>
      <c r="H22" s="116"/>
      <c r="I22" s="116"/>
      <c r="J22" s="116"/>
      <c r="K22" s="76" t="s">
        <v>180</v>
      </c>
      <c r="L22" s="63">
        <v>59</v>
      </c>
      <c r="M22" s="63">
        <v>260</v>
      </c>
      <c r="N22" s="63">
        <v>401</v>
      </c>
      <c r="O22" s="63">
        <v>56</v>
      </c>
      <c r="P22" s="63">
        <v>2265</v>
      </c>
      <c r="Q22" s="63">
        <v>365</v>
      </c>
      <c r="R22" s="63">
        <v>573</v>
      </c>
      <c r="S22" s="63">
        <v>46</v>
      </c>
      <c r="T22" s="63">
        <v>45</v>
      </c>
      <c r="U22" s="63">
        <v>916</v>
      </c>
      <c r="V22" s="63">
        <v>162</v>
      </c>
      <c r="W22" s="63">
        <v>0</v>
      </c>
      <c r="X22" s="63">
        <v>142</v>
      </c>
      <c r="Y22" s="63">
        <v>105</v>
      </c>
      <c r="Z22" s="63">
        <v>19</v>
      </c>
      <c r="AA22" s="63">
        <v>244</v>
      </c>
      <c r="AB22" s="63">
        <v>0</v>
      </c>
      <c r="AC22" s="63">
        <f>SUM(L22:AB22)</f>
        <v>5658</v>
      </c>
      <c r="AD22" s="48"/>
    </row>
    <row r="23" spans="1:30" s="16" customFormat="1" ht="12.75">
      <c r="A23" s="15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48"/>
    </row>
    <row r="24" spans="1:30" s="16" customFormat="1" ht="12.75">
      <c r="A24" s="15"/>
      <c r="B24" s="114" t="s">
        <v>181</v>
      </c>
      <c r="C24" s="114"/>
      <c r="D24" s="114"/>
      <c r="E24" s="114"/>
      <c r="F24" s="114"/>
      <c r="G24" s="114"/>
      <c r="H24" s="114"/>
      <c r="I24" s="114"/>
      <c r="J24" s="115"/>
      <c r="K24" s="5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48"/>
    </row>
    <row r="25" spans="1:30" s="16" customFormat="1" ht="12.75">
      <c r="A25" s="15"/>
      <c r="B25" s="116" t="s">
        <v>138</v>
      </c>
      <c r="C25" s="116"/>
      <c r="D25" s="116"/>
      <c r="E25" s="116"/>
      <c r="F25" s="116"/>
      <c r="G25" s="116"/>
      <c r="H25" s="116"/>
      <c r="I25" s="116"/>
      <c r="J25" s="116"/>
      <c r="K25" s="76" t="s">
        <v>182</v>
      </c>
      <c r="L25" s="63">
        <v>4</v>
      </c>
      <c r="M25" s="63">
        <v>9</v>
      </c>
      <c r="N25" s="63">
        <v>2</v>
      </c>
      <c r="O25" s="63">
        <v>1</v>
      </c>
      <c r="P25" s="63">
        <v>7</v>
      </c>
      <c r="Q25" s="63">
        <v>0</v>
      </c>
      <c r="R25" s="63">
        <v>8</v>
      </c>
      <c r="S25" s="63">
        <v>0</v>
      </c>
      <c r="T25" s="63">
        <v>0</v>
      </c>
      <c r="U25" s="63">
        <v>2</v>
      </c>
      <c r="V25" s="63">
        <v>3</v>
      </c>
      <c r="W25" s="63">
        <v>2</v>
      </c>
      <c r="X25" s="63">
        <v>1</v>
      </c>
      <c r="Y25" s="63">
        <v>6</v>
      </c>
      <c r="Z25" s="63">
        <v>0</v>
      </c>
      <c r="AA25" s="63">
        <v>1</v>
      </c>
      <c r="AB25" s="63">
        <v>0</v>
      </c>
      <c r="AC25" s="63">
        <f>SUM(L25:AB25)</f>
        <v>46</v>
      </c>
      <c r="AD25" s="48"/>
    </row>
    <row r="26" spans="1:30" s="16" customFormat="1" ht="12.75">
      <c r="A26" s="15"/>
      <c r="B26" s="116" t="s">
        <v>183</v>
      </c>
      <c r="C26" s="116"/>
      <c r="D26" s="116"/>
      <c r="E26" s="116"/>
      <c r="F26" s="116"/>
      <c r="G26" s="116"/>
      <c r="H26" s="116"/>
      <c r="I26" s="116"/>
      <c r="J26" s="116"/>
      <c r="K26" s="76" t="s">
        <v>184</v>
      </c>
      <c r="L26" s="63">
        <v>17</v>
      </c>
      <c r="M26" s="63">
        <v>43</v>
      </c>
      <c r="N26" s="63">
        <v>12</v>
      </c>
      <c r="O26" s="63">
        <v>1</v>
      </c>
      <c r="P26" s="63">
        <v>17</v>
      </c>
      <c r="Q26" s="63">
        <v>0</v>
      </c>
      <c r="R26" s="63">
        <v>31</v>
      </c>
      <c r="S26" s="63">
        <v>0</v>
      </c>
      <c r="T26" s="63">
        <v>0</v>
      </c>
      <c r="U26" s="63">
        <v>2</v>
      </c>
      <c r="V26" s="63">
        <v>3</v>
      </c>
      <c r="W26" s="63">
        <v>2</v>
      </c>
      <c r="X26" s="63">
        <v>3</v>
      </c>
      <c r="Y26" s="63">
        <v>12</v>
      </c>
      <c r="Z26" s="63">
        <v>0</v>
      </c>
      <c r="AA26" s="63">
        <v>10</v>
      </c>
      <c r="AB26" s="63">
        <v>0</v>
      </c>
      <c r="AC26" s="63">
        <f>SUM(L26:AB26)</f>
        <v>153</v>
      </c>
      <c r="AD26" s="48"/>
    </row>
    <row r="27" spans="1:30" ht="12.75">
      <c r="A27" s="14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90"/>
      <c r="AD27" s="49"/>
    </row>
    <row r="28" spans="1:30" ht="12.75">
      <c r="A28" s="14"/>
      <c r="B28" s="114" t="s">
        <v>185</v>
      </c>
      <c r="C28" s="114"/>
      <c r="D28" s="114"/>
      <c r="E28" s="114"/>
      <c r="F28" s="114"/>
      <c r="G28" s="114"/>
      <c r="H28" s="114"/>
      <c r="I28" s="114"/>
      <c r="J28" s="115"/>
      <c r="K28" s="59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49"/>
    </row>
    <row r="29" spans="1:30" ht="12.75">
      <c r="A29" s="14"/>
      <c r="B29" s="116" t="s">
        <v>138</v>
      </c>
      <c r="C29" s="116"/>
      <c r="D29" s="116"/>
      <c r="E29" s="116"/>
      <c r="F29" s="116"/>
      <c r="G29" s="116"/>
      <c r="H29" s="116"/>
      <c r="I29" s="116"/>
      <c r="J29" s="116"/>
      <c r="K29" s="76" t="s">
        <v>186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1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1</v>
      </c>
      <c r="AC29" s="63">
        <f>SUM(L29:AB29)</f>
        <v>2</v>
      </c>
      <c r="AD29" s="49"/>
    </row>
    <row r="30" spans="1:30" ht="12.75">
      <c r="A30" s="14"/>
      <c r="B30" s="116" t="s">
        <v>187</v>
      </c>
      <c r="C30" s="116"/>
      <c r="D30" s="116"/>
      <c r="E30" s="116"/>
      <c r="F30" s="116"/>
      <c r="G30" s="116"/>
      <c r="H30" s="116"/>
      <c r="I30" s="116"/>
      <c r="J30" s="116"/>
      <c r="K30" s="76" t="s">
        <v>188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1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6</v>
      </c>
      <c r="AC30" s="63">
        <f>SUM(L30:AB30)</f>
        <v>7</v>
      </c>
      <c r="AD30" s="49"/>
    </row>
    <row r="31" spans="1:29" ht="12.75">
      <c r="A31" s="14"/>
      <c r="B31" s="124"/>
      <c r="C31" s="125"/>
      <c r="D31" s="125"/>
      <c r="E31" s="125"/>
      <c r="F31" s="125"/>
      <c r="G31" s="125"/>
      <c r="H31" s="125"/>
      <c r="I31" s="125"/>
      <c r="J31" s="125"/>
      <c r="K31" s="91"/>
      <c r="L31" s="92"/>
      <c r="M31" s="92"/>
      <c r="N31" s="93"/>
      <c r="O31" s="92"/>
      <c r="P31" s="92"/>
      <c r="Q31" s="92"/>
      <c r="R31" s="92"/>
      <c r="S31" s="92"/>
      <c r="T31" s="92"/>
      <c r="U31" s="92"/>
      <c r="V31" s="93"/>
      <c r="W31" s="92"/>
      <c r="X31" s="93"/>
      <c r="Y31" s="92"/>
      <c r="Z31" s="93"/>
      <c r="AA31" s="93"/>
      <c r="AB31" s="93"/>
      <c r="AC31" s="92"/>
    </row>
    <row r="32" spans="1:29" ht="13.5" customHeight="1">
      <c r="A32" s="14"/>
      <c r="B32" s="117" t="s">
        <v>135</v>
      </c>
      <c r="C32" s="117"/>
      <c r="D32" s="117"/>
      <c r="E32" s="117"/>
      <c r="F32" s="117"/>
      <c r="G32" s="117"/>
      <c r="H32" s="117"/>
      <c r="I32" s="117"/>
      <c r="J32" s="117"/>
      <c r="K32" s="8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1:29" ht="12.75" customHeight="1">
      <c r="A33" s="14"/>
      <c r="B33" s="118" t="s">
        <v>189</v>
      </c>
      <c r="C33" s="118"/>
      <c r="D33" s="118"/>
      <c r="E33" s="118"/>
      <c r="F33" s="118"/>
      <c r="G33" s="118"/>
      <c r="H33" s="118"/>
      <c r="I33" s="118"/>
      <c r="J33" s="118"/>
      <c r="K33" s="76" t="s">
        <v>190</v>
      </c>
      <c r="L33" s="63">
        <f>L21+L25+L29</f>
        <v>19</v>
      </c>
      <c r="M33" s="63">
        <f aca="true" t="shared" si="0" ref="M33:AC33">M21+M25+M29</f>
        <v>49</v>
      </c>
      <c r="N33" s="63">
        <f t="shared" si="0"/>
        <v>48</v>
      </c>
      <c r="O33" s="63">
        <f t="shared" si="0"/>
        <v>10</v>
      </c>
      <c r="P33" s="63">
        <f t="shared" si="0"/>
        <v>203</v>
      </c>
      <c r="Q33" s="63">
        <f t="shared" si="0"/>
        <v>22</v>
      </c>
      <c r="R33" s="63">
        <f t="shared" si="0"/>
        <v>46</v>
      </c>
      <c r="S33" s="63">
        <f t="shared" si="0"/>
        <v>10</v>
      </c>
      <c r="T33" s="63">
        <f t="shared" si="0"/>
        <v>8</v>
      </c>
      <c r="U33" s="63">
        <f t="shared" si="0"/>
        <v>142</v>
      </c>
      <c r="V33" s="63">
        <f t="shared" si="0"/>
        <v>25</v>
      </c>
      <c r="W33" s="63">
        <f t="shared" si="0"/>
        <v>2</v>
      </c>
      <c r="X33" s="63">
        <f t="shared" si="0"/>
        <v>15</v>
      </c>
      <c r="Y33" s="63">
        <f t="shared" si="0"/>
        <v>24</v>
      </c>
      <c r="Z33" s="63">
        <f t="shared" si="0"/>
        <v>3</v>
      </c>
      <c r="AA33" s="63">
        <f t="shared" si="0"/>
        <v>32</v>
      </c>
      <c r="AB33" s="63">
        <f t="shared" si="0"/>
        <v>1</v>
      </c>
      <c r="AC33" s="63">
        <f t="shared" si="0"/>
        <v>659</v>
      </c>
    </row>
    <row r="34" spans="1:29" ht="13.5" customHeight="1">
      <c r="A34" s="14"/>
      <c r="B34" s="118" t="s">
        <v>191</v>
      </c>
      <c r="C34" s="118"/>
      <c r="D34" s="118"/>
      <c r="E34" s="118"/>
      <c r="F34" s="118"/>
      <c r="G34" s="118"/>
      <c r="H34" s="118"/>
      <c r="I34" s="118"/>
      <c r="J34" s="118"/>
      <c r="K34" s="76" t="s">
        <v>192</v>
      </c>
      <c r="L34" s="63">
        <f>L22+L26+L30</f>
        <v>76</v>
      </c>
      <c r="M34" s="63">
        <f aca="true" t="shared" si="1" ref="M34:AC34">M22+M26+M30</f>
        <v>303</v>
      </c>
      <c r="N34" s="63">
        <f t="shared" si="1"/>
        <v>413</v>
      </c>
      <c r="O34" s="63">
        <f t="shared" si="1"/>
        <v>57</v>
      </c>
      <c r="P34" s="63">
        <f t="shared" si="1"/>
        <v>2282</v>
      </c>
      <c r="Q34" s="63">
        <f t="shared" si="1"/>
        <v>366</v>
      </c>
      <c r="R34" s="63">
        <f t="shared" si="1"/>
        <v>604</v>
      </c>
      <c r="S34" s="63">
        <f t="shared" si="1"/>
        <v>46</v>
      </c>
      <c r="T34" s="63">
        <f t="shared" si="1"/>
        <v>45</v>
      </c>
      <c r="U34" s="63">
        <f t="shared" si="1"/>
        <v>918</v>
      </c>
      <c r="V34" s="63">
        <f t="shared" si="1"/>
        <v>165</v>
      </c>
      <c r="W34" s="63">
        <f t="shared" si="1"/>
        <v>2</v>
      </c>
      <c r="X34" s="63">
        <f t="shared" si="1"/>
        <v>145</v>
      </c>
      <c r="Y34" s="63">
        <f t="shared" si="1"/>
        <v>117</v>
      </c>
      <c r="Z34" s="63">
        <f t="shared" si="1"/>
        <v>19</v>
      </c>
      <c r="AA34" s="63">
        <f t="shared" si="1"/>
        <v>254</v>
      </c>
      <c r="AB34" s="63">
        <f t="shared" si="1"/>
        <v>6</v>
      </c>
      <c r="AC34" s="63">
        <f t="shared" si="1"/>
        <v>5818</v>
      </c>
    </row>
    <row r="36" spans="1:29" ht="12.75" customHeight="1">
      <c r="A36" s="14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5"/>
      <c r="AB36" s="25"/>
      <c r="AC36" s="25"/>
    </row>
    <row r="37" spans="1:29" ht="12.75" customHeight="1">
      <c r="A37" s="1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5"/>
      <c r="AB37" s="25"/>
      <c r="AC37" s="25"/>
    </row>
    <row r="38" spans="1:29" ht="12.75" customHeight="1">
      <c r="A38" s="1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5"/>
      <c r="AB38" s="25"/>
      <c r="AC38" s="25"/>
    </row>
    <row r="39" spans="1:29" ht="12.75">
      <c r="A39" s="1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5"/>
      <c r="AA39" s="25"/>
      <c r="AB39" s="25"/>
      <c r="AC39" s="25"/>
    </row>
    <row r="40" spans="1:29" ht="12.75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</row>
    <row r="41" spans="1:29" ht="12.75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</row>
    <row r="42" spans="1:29" ht="12.75">
      <c r="A42" s="1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5"/>
      <c r="AB42" s="25"/>
      <c r="AC42" s="25"/>
    </row>
    <row r="43" spans="1:29" ht="12.75">
      <c r="A43" s="1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5"/>
      <c r="AA43" s="25"/>
      <c r="AB43" s="25"/>
      <c r="AC43" s="25"/>
    </row>
    <row r="44" spans="1:29" ht="12.75">
      <c r="A44" s="1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5"/>
      <c r="AA44" s="25"/>
      <c r="AB44" s="25"/>
      <c r="AC44" s="25"/>
    </row>
    <row r="45" spans="1:29" ht="12.75">
      <c r="A45" s="1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</row>
    <row r="46" spans="1:29" ht="12.75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</row>
    <row r="47" spans="1:29" ht="12.75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</row>
    <row r="48" spans="1:29" ht="12.75">
      <c r="A48" s="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</row>
    <row r="49" spans="1:29" ht="12.7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</row>
    <row r="50" spans="1:29" ht="12.75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</row>
    <row r="51" spans="1:29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</row>
    <row r="52" spans="1:29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</row>
    <row r="53" spans="1:29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</row>
    <row r="54" spans="1:29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</row>
    <row r="55" spans="1:29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</row>
    <row r="56" spans="1:24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2:11" ht="12.75"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2:11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2:11" ht="12.75"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2:11" ht="12.75">
      <c r="B204" s="47"/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2:11" ht="12.75">
      <c r="B205" s="47"/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2:11" ht="12.75">
      <c r="B206" s="47"/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2:11" ht="12.75">
      <c r="B207" s="47"/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2:11" ht="12.75">
      <c r="B208" s="47"/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2:11" ht="12.75">
      <c r="B209" s="47"/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</sheetData>
  <mergeCells count="20">
    <mergeCell ref="A6:E6"/>
    <mergeCell ref="J11:L11"/>
    <mergeCell ref="A1:P1"/>
    <mergeCell ref="A2:P2"/>
    <mergeCell ref="A3:P3"/>
    <mergeCell ref="A4:P4"/>
    <mergeCell ref="B20:J20"/>
    <mergeCell ref="B21:J21"/>
    <mergeCell ref="B22:J22"/>
    <mergeCell ref="B24:J24"/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</mergeCells>
  <printOptions/>
  <pageMargins left="0.7874015748031497" right="0.7874015748031497" top="0.984251968503937" bottom="0.984251968503937" header="0" footer="0"/>
  <pageSetup horizontalDpi="600" verticalDpi="600" orientation="landscape" paperSize="124" scale="55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2007-10-24T15:37:29Z</cp:lastPrinted>
  <dcterms:created xsi:type="dcterms:W3CDTF">2006-09-04T21:37:26Z</dcterms:created>
  <dcterms:modified xsi:type="dcterms:W3CDTF">2007-10-24T15:37:41Z</dcterms:modified>
  <cp:category/>
  <cp:version/>
  <cp:contentType/>
  <cp:contentStatus/>
</cp:coreProperties>
</file>