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2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<sst xmlns="http://schemas.openxmlformats.org/spreadsheetml/2006/main" count="120" uniqueCount="119">
  <si>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</si>
  <si>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</si>
  <si>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</si>
  <si>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</si>
  <si>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</si>
  <si>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</si>
  <si>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</si>
  <si>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</si>
  <si>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</si>
  <si>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</si>
  <si>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</si>
  <si>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</si>
  <si>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</si>
  <si>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</si>
  <si>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T_VIV</t>
  </si>
  <si>
    <t>Viviendas con chorro uso exclusivo</t>
  </si>
  <si>
    <t>viviendas con chorro para varios hogares</t>
  </si>
  <si>
    <t>Vviendas que utilizan chorro publico (fuera de hogar)</t>
  </si>
  <si>
    <t>Viviendas que utilizan Pozo</t>
  </si>
  <si>
    <t>Viviendas que utilizan agua  camión o tonel</t>
  </si>
  <si>
    <t>Viviendas que utilizan agua de Rio, Lago o Manantial</t>
  </si>
  <si>
    <t>Viviendas que utilizan otro tipo de fuente  de agua</t>
  </si>
  <si>
    <t>Viviendas que disponen  de servicio sanitario</t>
  </si>
  <si>
    <t>Vivendas que  no disponen de servicio sanitario</t>
  </si>
  <si>
    <t>Viviendas con servicio sanitario de uso exclusivo letrina o pozo ciego</t>
  </si>
  <si>
    <t>Viviendas  con servicio sanitario de uso compartido conectado a red de drenaje</t>
  </si>
  <si>
    <t>viviendas con servicio sanitario de uso compartido conectado a fosa septica</t>
  </si>
  <si>
    <t>Viviendas con servicio  sanitario de uso compartido letrina o pozo ciego</t>
  </si>
  <si>
    <t>Viviendas que usan servicio municipal de eliminacion de Basura</t>
  </si>
  <si>
    <t>Viviendas que usan servicio Privado de municipal de eliminacion de Basura</t>
  </si>
  <si>
    <t>Viviendas que queman la Basura</t>
  </si>
  <si>
    <t>Vivendas que tiran la basura en cualquier lugar</t>
  </si>
  <si>
    <t>Viviendas que entierran la Basura</t>
  </si>
  <si>
    <t>Viviendas que utilizan otra forma de eliminacion de la Basura</t>
  </si>
  <si>
    <t>AGUA_CH_EX</t>
  </si>
  <si>
    <t>AGUA_CH_VH</t>
  </si>
  <si>
    <t>AGUA_CH_PB</t>
  </si>
  <si>
    <t>AGUA_POZO</t>
  </si>
  <si>
    <t>AGUA_CA_TN</t>
  </si>
  <si>
    <t>AGUA_RIO_L</t>
  </si>
  <si>
    <t>AGUA_OTRO</t>
  </si>
  <si>
    <t>VIV_SAN</t>
  </si>
  <si>
    <t>VIV_NO_SAN</t>
  </si>
  <si>
    <t>SAN_DRE</t>
  </si>
  <si>
    <t>SAN_FSE</t>
  </si>
  <si>
    <t>SAN_EXC</t>
  </si>
  <si>
    <t>SAN_LET</t>
  </si>
  <si>
    <t>Viviendas con servicio sanitario de uso exclusivo conectado  a red de drenaje</t>
  </si>
  <si>
    <t>Viviendas co servicio sanitario de uso exclusivo conectado a fosa septica</t>
  </si>
  <si>
    <t>Vivienda con servicio sanitario de uso exclusivo excusado lavable</t>
  </si>
  <si>
    <t>SAN_DRE_VH</t>
  </si>
  <si>
    <t>SAN_FSE_VH</t>
  </si>
  <si>
    <t>SAN_EXC_VH</t>
  </si>
  <si>
    <t>SAN_LET_VH</t>
  </si>
  <si>
    <t>BASU_MUNI</t>
  </si>
  <si>
    <t>BASU_PV</t>
  </si>
  <si>
    <t>BASU_QUEMA</t>
  </si>
  <si>
    <t>BASU_TIRA</t>
  </si>
  <si>
    <t>BASU_ENT</t>
  </si>
  <si>
    <t>BASU_OTRA</t>
  </si>
  <si>
    <t>P_NO_AGUA</t>
  </si>
  <si>
    <t>P_NO_SAN</t>
  </si>
  <si>
    <t>P_NO_BASU</t>
  </si>
  <si>
    <t>viviendas con servicio  sanitario de uso compartido excusado lavable</t>
  </si>
  <si>
    <t>Porcentaje de Hogares que no estan conectados a la red de distribucion de agua (pozo, camion o tonel, rio, lago o manantial, otro tipo)</t>
  </si>
  <si>
    <t>Instituto Nacional de Estadística, XI Censo de Población y VI de Habitación</t>
  </si>
  <si>
    <t>Total de Viviendas por tipo de servicio de agua, tipo de servicio sanitario y forma de disposición de desechos sólidos</t>
  </si>
  <si>
    <t>Porcentaje de Viviendas que no están conectadas a la red de distribución de agua</t>
  </si>
  <si>
    <t>Porcentaje de Viviendas que no disponen de servicio sanitario</t>
  </si>
  <si>
    <t>Porcentaje de viviendas que utilizan servicio municipal o privado para eliminar basura</t>
  </si>
  <si>
    <t xml:space="preserve">Porcentaje de Viviendas que no están conectadas a la red de distribución de agua:                    </t>
  </si>
  <si>
    <t>Porcentaje de Viviendas que no disponen de servicio sanitario:</t>
  </si>
  <si>
    <t>Porcentaje de viviendas que utilizan servicio municipal o privado para eliminar basura:</t>
  </si>
  <si>
    <t>(hogares que no están conectados a red de distribución de agua / total de hogares) * 100</t>
  </si>
  <si>
    <t>(hogares que no tienen inodoro / total de hogares) * 100</t>
  </si>
  <si>
    <t>(hogares que utilizan servicio municipal o privado para eliminar basura / total de hogares) * 100</t>
  </si>
  <si>
    <t>Número de Viviendas</t>
  </si>
  <si>
    <t>Total Viviendas</t>
  </si>
  <si>
    <t>Porcentaje de hogares que no disponen de servicio sanitario</t>
  </si>
  <si>
    <t>Porcenntaje de hogares que utilizan servicio municipal o privado de eliminacion de basura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</si>
  <si>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</si>
  <si>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</si>
  <si>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</si>
  <si>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</si>
  <si>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</si>
  <si>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</si>
  <si>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</si>
  <si>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</si>
  <si>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</si>
  <si>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</si>
  <si>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</si>
  <si>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</si>
  <si>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</si>
  <si>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</si>
  <si>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</si>
  <si>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</si>
  <si>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</si>
  <si>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</si>
  <si>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</si>
  <si>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</si>
  <si>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</si>
  <si>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</si>
  <si>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</si>
  <si>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</si>
  <si>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</si>
  <si>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</si>
  <si>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</si>
  <si>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</si>
  <si>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</si>
  <si>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</si>
  <si>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</si>
  <si>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</si>
  <si>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</si>
  <si>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</si>
  <si>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</si>
  <si>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</si>
  <si>
    <t>21 - 01</t>
  </si>
  <si>
    <t>Municipios del Departamento de Guatemala</t>
  </si>
  <si>
    <t>-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</si>
</sst>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5" xfId="0" applyFont="1" applyFill="1" applyBorder="1" applyAlignment="1">
      <alignment horizontal="left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wrapText="1"/>
    </xf>
    <xf numFmtId="49" fontId="1" fillId="3" borderId="8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/>
    </xf>
    <xf numFmtId="3" fontId="0" fillId="4" borderId="8" xfId="0" applyNumberFormat="1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3" fontId="0" fillId="5" borderId="7" xfId="0" applyNumberFormat="1" applyFont="1" applyFill="1" applyBorder="1" applyAlignment="1">
      <alignment horizontal="left"/>
    </xf>
    <xf numFmtId="3" fontId="0" fillId="5" borderId="8" xfId="0" applyNumberFormat="1" applyFont="1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0" fillId="5" borderId="12" xfId="0" applyFont="1" applyFill="1" applyBorder="1" applyAlignment="1">
      <alignment horizontal="left"/>
    </xf>
    <xf numFmtId="0" fontId="0" fillId="5" borderId="0" xfId="0" applyFont="1" applyFill="1" applyAlignment="1">
      <alignment horizontal="left"/>
    </xf>
    <xf numFmtId="3" fontId="0" fillId="5" borderId="2" xfId="0" applyNumberFormat="1" applyFont="1" applyFill="1" applyBorder="1" applyAlignment="1">
      <alignment horizontal="left"/>
    </xf>
    <xf numFmtId="4" fontId="0" fillId="5" borderId="7" xfId="0" applyNumberFormat="1" applyFont="1" applyFill="1" applyBorder="1" applyAlignment="1">
      <alignment horizontal="left"/>
    </xf>
    <xf numFmtId="0" fontId="3" fillId="5" borderId="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4" borderId="8" xfId="0" applyNumberFormat="1" applyFont="1" applyFill="1" applyBorder="1" applyAlignment="1">
      <alignment horizontal="left"/>
    </xf>
    <xf numFmtId="0" fontId="0" fillId="3" borderId="10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left"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16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49" fontId="2" fillId="3" borderId="7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8"/>
  <sheetViews>
    <sheetView tabSelected="1" zoomScale="70" zoomScaleNormal="70" workbookViewId="0" topLeftCell="A1">
      <selection activeCell="A62" sqref="A62"/>
    </sheetView>
  </sheetViews>
  <sheetFormatPr defaultColWidth="11.421875" defaultRowHeight="12.75"/>
  <cols>
    <col min="1" max="9" width="2.7109375" style="0" customWidth="1"/>
    <col min="10" max="10" width="35.140625" style="0" customWidth="1"/>
    <col min="11" max="11" width="14.57421875" style="0" customWidth="1"/>
    <col min="12" max="29" width="12.7109375" style="0" customWidth="1"/>
    <col min="30" max="16384" width="2.7109375" style="0" customWidth="1"/>
  </cols>
  <sheetData>
    <row r="1" spans="1:29" ht="12.7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2.75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.75">
      <c r="A3" s="80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2.75">
      <c r="A4" s="80" t="s">
        <v>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6" spans="1:29" ht="12.75">
      <c r="A6" s="73" t="s">
        <v>4</v>
      </c>
      <c r="B6" s="74"/>
      <c r="C6" s="74"/>
      <c r="D6" s="74"/>
      <c r="E6" s="75"/>
      <c r="F6" s="76"/>
      <c r="G6" s="77"/>
      <c r="H6" s="77"/>
      <c r="I6" s="4"/>
      <c r="J6" s="78" t="s">
        <v>116</v>
      </c>
      <c r="K6" s="79"/>
      <c r="L6" s="25"/>
      <c r="M6" s="9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4"/>
      <c r="B7" s="4"/>
      <c r="C7" s="4"/>
      <c r="D7" s="4"/>
      <c r="E7" s="27"/>
      <c r="F7" s="27"/>
      <c r="G7" s="27"/>
      <c r="H7" s="27"/>
      <c r="I7" s="27"/>
      <c r="J7" s="27"/>
      <c r="K7" s="4"/>
      <c r="L7" s="4"/>
      <c r="M7" s="4"/>
      <c r="N7" s="4"/>
      <c r="O7" s="4"/>
      <c r="P7" s="4"/>
      <c r="Q7" s="4"/>
      <c r="R7" s="4"/>
      <c r="S7" s="4"/>
      <c r="T7" s="28"/>
      <c r="U7" s="4"/>
      <c r="V7" s="4"/>
      <c r="W7" s="4"/>
      <c r="X7" s="4"/>
      <c r="Y7" s="4"/>
      <c r="Z7" s="4"/>
      <c r="AA7" s="4"/>
      <c r="AB7" s="4"/>
      <c r="AC7" s="4"/>
    </row>
    <row r="8" spans="1:29" ht="12.75">
      <c r="A8" s="4" t="s">
        <v>5</v>
      </c>
      <c r="B8" s="57" t="s">
        <v>6</v>
      </c>
      <c r="C8" s="58"/>
      <c r="D8" s="58"/>
      <c r="E8" s="30"/>
      <c r="F8" s="30"/>
      <c r="G8" s="30"/>
      <c r="H8" s="30"/>
      <c r="I8" s="30"/>
      <c r="J8" s="59" t="s">
        <v>66</v>
      </c>
      <c r="K8" s="60"/>
      <c r="L8" s="60"/>
      <c r="M8" s="60"/>
      <c r="N8" s="60"/>
      <c r="O8" s="60"/>
      <c r="P8" s="60"/>
      <c r="Q8" s="12"/>
      <c r="R8" s="12"/>
      <c r="S8" s="29"/>
      <c r="T8" s="26"/>
      <c r="U8" s="4"/>
      <c r="V8" s="4"/>
      <c r="W8" s="4"/>
      <c r="X8" s="4"/>
      <c r="Y8" s="4"/>
      <c r="Z8" s="4"/>
      <c r="AA8" s="4"/>
      <c r="AB8" s="4"/>
      <c r="AC8" s="4"/>
    </row>
    <row r="9" spans="2:19" s="13" customFormat="1" ht="12">
      <c r="B9" s="61" t="s">
        <v>7</v>
      </c>
      <c r="C9" s="62"/>
      <c r="D9" s="62"/>
      <c r="J9" s="62" t="s">
        <v>67</v>
      </c>
      <c r="K9" s="62"/>
      <c r="L9" s="62"/>
      <c r="M9" s="62"/>
      <c r="N9" s="62"/>
      <c r="O9" s="62"/>
      <c r="P9" s="62"/>
      <c r="Q9" s="8"/>
      <c r="R9" s="8"/>
      <c r="S9" s="14"/>
    </row>
    <row r="10" spans="2:19" s="13" customFormat="1" ht="12">
      <c r="B10" s="61"/>
      <c r="C10" s="62"/>
      <c r="D10" s="62"/>
      <c r="J10" s="62" t="s">
        <v>68</v>
      </c>
      <c r="K10" s="62"/>
      <c r="L10" s="62"/>
      <c r="M10" s="62"/>
      <c r="N10" s="62"/>
      <c r="O10" s="62"/>
      <c r="P10" s="62"/>
      <c r="Q10" s="8"/>
      <c r="R10" s="8"/>
      <c r="S10" s="14"/>
    </row>
    <row r="11" spans="2:19" s="13" customFormat="1" ht="12">
      <c r="B11" s="61"/>
      <c r="C11" s="62"/>
      <c r="D11" s="62"/>
      <c r="J11" s="62" t="s">
        <v>69</v>
      </c>
      <c r="K11" s="62"/>
      <c r="L11" s="62"/>
      <c r="M11" s="62"/>
      <c r="N11" s="62"/>
      <c r="O11" s="62"/>
      <c r="P11" s="62"/>
      <c r="Q11" s="8"/>
      <c r="R11" s="8"/>
      <c r="S11" s="14"/>
    </row>
    <row r="12" spans="1:29" ht="12.75">
      <c r="A12" s="4"/>
      <c r="B12" s="63" t="s">
        <v>8</v>
      </c>
      <c r="C12" s="64"/>
      <c r="D12" s="64"/>
      <c r="E12" s="64"/>
      <c r="F12" s="64"/>
      <c r="G12" s="64"/>
      <c r="H12" s="64"/>
      <c r="I12" s="64"/>
      <c r="J12" s="64" t="s">
        <v>117</v>
      </c>
      <c r="K12" s="64"/>
      <c r="L12" s="64"/>
      <c r="M12" s="64"/>
      <c r="N12" s="64"/>
      <c r="O12" s="64"/>
      <c r="P12" s="64"/>
      <c r="Q12" s="5"/>
      <c r="R12" s="5"/>
      <c r="S12" s="10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2.75">
      <c r="A13" s="4"/>
      <c r="B13" s="63" t="s">
        <v>12</v>
      </c>
      <c r="C13" s="64"/>
      <c r="D13" s="64"/>
      <c r="E13" s="64"/>
      <c r="F13" s="64"/>
      <c r="G13" s="64"/>
      <c r="H13" s="64"/>
      <c r="I13" s="64"/>
      <c r="J13" s="62">
        <v>2002</v>
      </c>
      <c r="K13" s="62"/>
      <c r="L13" s="62"/>
      <c r="M13" s="62"/>
      <c r="N13" s="64"/>
      <c r="O13" s="64"/>
      <c r="P13" s="64"/>
      <c r="Q13" s="5"/>
      <c r="R13" s="5"/>
      <c r="S13" s="10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2.75">
      <c r="A14" s="4"/>
      <c r="B14" s="63" t="s">
        <v>9</v>
      </c>
      <c r="C14" s="64"/>
      <c r="D14" s="64"/>
      <c r="E14" s="64"/>
      <c r="F14" s="64"/>
      <c r="G14" s="64"/>
      <c r="H14" s="64"/>
      <c r="I14" s="64"/>
      <c r="J14" s="64" t="s">
        <v>76</v>
      </c>
      <c r="K14" s="64"/>
      <c r="L14" s="64"/>
      <c r="M14" s="64"/>
      <c r="N14" s="64"/>
      <c r="O14" s="64"/>
      <c r="P14" s="64"/>
      <c r="Q14" s="5"/>
      <c r="R14" s="5"/>
      <c r="S14" s="10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2.75">
      <c r="A15" s="4"/>
      <c r="B15" s="65" t="s">
        <v>10</v>
      </c>
      <c r="C15" s="66"/>
      <c r="D15" s="66"/>
      <c r="E15" s="66"/>
      <c r="F15" s="66"/>
      <c r="G15" s="66"/>
      <c r="H15" s="66"/>
      <c r="I15" s="66"/>
      <c r="J15" s="66" t="s">
        <v>65</v>
      </c>
      <c r="K15" s="66"/>
      <c r="L15" s="66"/>
      <c r="M15" s="66"/>
      <c r="N15" s="66"/>
      <c r="O15" s="66"/>
      <c r="P15" s="66"/>
      <c r="Q15" s="6"/>
      <c r="R15" s="6"/>
      <c r="S15" s="11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1:20" ht="12.75">
      <c r="K16" s="32"/>
      <c r="T16" s="3"/>
    </row>
    <row r="19" spans="12:29" s="31" customFormat="1" ht="12.75" customHeight="1">
      <c r="L19" s="39"/>
      <c r="M19" s="68" t="s">
        <v>80</v>
      </c>
      <c r="N19" s="68" t="s">
        <v>81</v>
      </c>
      <c r="O19" s="68" t="s">
        <v>82</v>
      </c>
      <c r="P19" s="68" t="s">
        <v>83</v>
      </c>
      <c r="Q19" s="68" t="s">
        <v>84</v>
      </c>
      <c r="R19" s="68" t="s">
        <v>85</v>
      </c>
      <c r="S19" s="68" t="s">
        <v>86</v>
      </c>
      <c r="T19" s="68" t="s">
        <v>87</v>
      </c>
      <c r="U19" s="68" t="s">
        <v>88</v>
      </c>
      <c r="V19" s="68" t="s">
        <v>89</v>
      </c>
      <c r="W19" s="40"/>
      <c r="X19" s="41"/>
      <c r="Y19" s="41"/>
      <c r="Z19" s="41"/>
      <c r="AA19" s="41"/>
      <c r="AB19" s="41"/>
      <c r="AC19" s="68" t="s">
        <v>90</v>
      </c>
    </row>
    <row r="20" spans="12:29" s="31" customFormat="1" ht="12.75">
      <c r="L20" s="42" t="s">
        <v>91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43" t="s">
        <v>92</v>
      </c>
      <c r="X20" s="44" t="s">
        <v>93</v>
      </c>
      <c r="Y20" s="44" t="s">
        <v>94</v>
      </c>
      <c r="Z20" s="44" t="s">
        <v>95</v>
      </c>
      <c r="AA20" s="44" t="s">
        <v>96</v>
      </c>
      <c r="AB20" s="44" t="s">
        <v>97</v>
      </c>
      <c r="AC20" s="69"/>
    </row>
    <row r="21" spans="1:29" ht="12.75">
      <c r="A21" s="1"/>
      <c r="B21" s="70" t="s">
        <v>11</v>
      </c>
      <c r="C21" s="71"/>
      <c r="D21" s="71"/>
      <c r="E21" s="71"/>
      <c r="F21" s="71"/>
      <c r="G21" s="71"/>
      <c r="H21" s="71"/>
      <c r="I21" s="71"/>
      <c r="J21" s="72"/>
      <c r="K21" s="36" t="s">
        <v>13</v>
      </c>
      <c r="L21" s="37" t="s">
        <v>98</v>
      </c>
      <c r="M21" s="37" t="s">
        <v>99</v>
      </c>
      <c r="N21" s="37" t="s">
        <v>100</v>
      </c>
      <c r="O21" s="37" t="s">
        <v>101</v>
      </c>
      <c r="P21" s="37" t="s">
        <v>102</v>
      </c>
      <c r="Q21" s="37" t="s">
        <v>103</v>
      </c>
      <c r="R21" s="37" t="s">
        <v>104</v>
      </c>
      <c r="S21" s="37" t="s">
        <v>105</v>
      </c>
      <c r="T21" s="37" t="s">
        <v>106</v>
      </c>
      <c r="U21" s="37" t="s">
        <v>107</v>
      </c>
      <c r="V21" s="37" t="s">
        <v>108</v>
      </c>
      <c r="W21" s="37" t="s">
        <v>109</v>
      </c>
      <c r="X21" s="37" t="s">
        <v>110</v>
      </c>
      <c r="Y21" s="37" t="s">
        <v>111</v>
      </c>
      <c r="Z21" s="37" t="s">
        <v>112</v>
      </c>
      <c r="AA21" s="37" t="s">
        <v>113</v>
      </c>
      <c r="AB21" s="37" t="s">
        <v>114</v>
      </c>
      <c r="AC21" s="38" t="s">
        <v>115</v>
      </c>
    </row>
    <row r="22" spans="1:29" ht="12.75">
      <c r="A22" s="1"/>
      <c r="B22" s="17"/>
      <c r="C22" s="18"/>
      <c r="D22" s="18"/>
      <c r="E22" s="18"/>
      <c r="F22" s="18"/>
      <c r="G22" s="18"/>
      <c r="H22" s="18"/>
      <c r="I22" s="18"/>
      <c r="J22" s="19"/>
      <c r="K22" s="20"/>
      <c r="L22" s="21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  <c r="X22" s="22"/>
      <c r="Y22" s="24"/>
      <c r="Z22" s="24"/>
      <c r="AA22" s="24"/>
      <c r="AB22" s="24"/>
      <c r="AC22" s="24"/>
    </row>
    <row r="23" spans="2:29" s="7" customFormat="1" ht="12.75" customHeight="1">
      <c r="B23" s="82" t="s">
        <v>77</v>
      </c>
      <c r="C23" s="83"/>
      <c r="D23" s="83"/>
      <c r="E23" s="83"/>
      <c r="F23" s="83"/>
      <c r="G23" s="83"/>
      <c r="H23" s="83"/>
      <c r="I23" s="83"/>
      <c r="J23" s="84"/>
      <c r="K23" s="45" t="s">
        <v>14</v>
      </c>
      <c r="L23" s="67">
        <v>221969</v>
      </c>
      <c r="M23" s="67">
        <v>13623</v>
      </c>
      <c r="N23" s="67">
        <v>9515</v>
      </c>
      <c r="O23" s="67">
        <v>1102</v>
      </c>
      <c r="P23" s="67">
        <v>9315</v>
      </c>
      <c r="Q23" s="67">
        <v>20195</v>
      </c>
      <c r="R23" s="67">
        <v>9265</v>
      </c>
      <c r="S23" s="67">
        <v>92426</v>
      </c>
      <c r="T23" s="67">
        <v>5887</v>
      </c>
      <c r="U23" s="67">
        <v>28297</v>
      </c>
      <c r="V23" s="67">
        <v>4262</v>
      </c>
      <c r="W23" s="67">
        <v>1887</v>
      </c>
      <c r="X23" s="67">
        <v>6186</v>
      </c>
      <c r="Y23" s="67">
        <v>17868</v>
      </c>
      <c r="Z23" s="67">
        <v>78969</v>
      </c>
      <c r="AA23" s="67">
        <v>22327</v>
      </c>
      <c r="AB23" s="67">
        <v>22760</v>
      </c>
      <c r="AC23" s="46">
        <f>SUM(L23:AB23)</f>
        <v>565853</v>
      </c>
    </row>
    <row r="24" spans="1:29" ht="12.75">
      <c r="A24" s="2"/>
      <c r="B24" s="88" t="s">
        <v>15</v>
      </c>
      <c r="C24" s="89"/>
      <c r="D24" s="89"/>
      <c r="E24" s="89"/>
      <c r="F24" s="89"/>
      <c r="G24" s="89"/>
      <c r="H24" s="89"/>
      <c r="I24" s="89"/>
      <c r="J24" s="90"/>
      <c r="K24" s="47" t="s">
        <v>34</v>
      </c>
      <c r="L24" s="48">
        <v>180800</v>
      </c>
      <c r="M24" s="49">
        <v>9898</v>
      </c>
      <c r="N24" s="49">
        <v>6400</v>
      </c>
      <c r="O24" s="49">
        <v>1000</v>
      </c>
      <c r="P24" s="49">
        <v>5977</v>
      </c>
      <c r="Q24" s="49">
        <v>15644</v>
      </c>
      <c r="R24" s="49">
        <v>5404</v>
      </c>
      <c r="S24" s="49">
        <v>69779</v>
      </c>
      <c r="T24" s="50">
        <v>2228</v>
      </c>
      <c r="U24" s="50">
        <v>15151</v>
      </c>
      <c r="V24" s="49">
        <v>3375</v>
      </c>
      <c r="W24" s="49">
        <v>1189</v>
      </c>
      <c r="X24" s="49">
        <v>4882</v>
      </c>
      <c r="Y24" s="49">
        <v>14544</v>
      </c>
      <c r="Z24" s="49">
        <v>55114</v>
      </c>
      <c r="AA24" s="49">
        <v>15582</v>
      </c>
      <c r="AB24" s="49">
        <v>19018</v>
      </c>
      <c r="AC24" s="49">
        <f aca="true" t="shared" si="0" ref="AC24:AC30">SUM(L24:AB24)</f>
        <v>425985</v>
      </c>
    </row>
    <row r="25" spans="1:29" ht="12.75">
      <c r="A25" s="2"/>
      <c r="B25" s="88" t="s">
        <v>16</v>
      </c>
      <c r="C25" s="89"/>
      <c r="D25" s="89"/>
      <c r="E25" s="89"/>
      <c r="F25" s="89"/>
      <c r="G25" s="89"/>
      <c r="H25" s="89"/>
      <c r="I25" s="89"/>
      <c r="J25" s="90"/>
      <c r="K25" s="47" t="s">
        <v>35</v>
      </c>
      <c r="L25" s="48">
        <v>17346</v>
      </c>
      <c r="M25" s="50">
        <v>427</v>
      </c>
      <c r="N25" s="50">
        <v>205</v>
      </c>
      <c r="O25" s="50">
        <v>6</v>
      </c>
      <c r="P25" s="50">
        <v>281</v>
      </c>
      <c r="Q25" s="50">
        <v>1189</v>
      </c>
      <c r="R25" s="50">
        <v>506</v>
      </c>
      <c r="S25" s="50">
        <v>6619</v>
      </c>
      <c r="T25" s="50">
        <v>355</v>
      </c>
      <c r="U25" s="50">
        <v>1948</v>
      </c>
      <c r="V25" s="50">
        <v>37</v>
      </c>
      <c r="W25" s="50">
        <v>6</v>
      </c>
      <c r="X25" s="50">
        <v>107</v>
      </c>
      <c r="Y25" s="50">
        <v>1320</v>
      </c>
      <c r="Z25" s="50">
        <v>8054</v>
      </c>
      <c r="AA25" s="50">
        <v>1049</v>
      </c>
      <c r="AB25" s="50">
        <v>1319</v>
      </c>
      <c r="AC25" s="49">
        <f t="shared" si="0"/>
        <v>40774</v>
      </c>
    </row>
    <row r="26" spans="1:29" ht="12.75">
      <c r="A26" s="2"/>
      <c r="B26" s="88" t="s">
        <v>17</v>
      </c>
      <c r="C26" s="89"/>
      <c r="D26" s="89"/>
      <c r="E26" s="89"/>
      <c r="F26" s="89"/>
      <c r="G26" s="89"/>
      <c r="H26" s="89"/>
      <c r="I26" s="89"/>
      <c r="J26" s="90"/>
      <c r="K26" s="47" t="s">
        <v>36</v>
      </c>
      <c r="L26" s="48">
        <v>6213</v>
      </c>
      <c r="M26" s="50">
        <v>421</v>
      </c>
      <c r="N26" s="50">
        <v>308</v>
      </c>
      <c r="O26" s="50">
        <v>7</v>
      </c>
      <c r="P26" s="50">
        <v>109</v>
      </c>
      <c r="Q26" s="50">
        <v>283</v>
      </c>
      <c r="R26" s="50">
        <v>1168</v>
      </c>
      <c r="S26" s="50">
        <v>2347</v>
      </c>
      <c r="T26" s="50">
        <v>361</v>
      </c>
      <c r="U26" s="50">
        <v>341</v>
      </c>
      <c r="V26" s="50">
        <v>60</v>
      </c>
      <c r="W26" s="50">
        <v>305</v>
      </c>
      <c r="X26" s="50">
        <v>138</v>
      </c>
      <c r="Y26" s="50">
        <v>718</v>
      </c>
      <c r="Z26" s="50">
        <v>1966</v>
      </c>
      <c r="AA26" s="50">
        <v>1394</v>
      </c>
      <c r="AB26" s="50">
        <v>538</v>
      </c>
      <c r="AC26" s="49">
        <f t="shared" si="0"/>
        <v>16677</v>
      </c>
    </row>
    <row r="27" spans="1:29" ht="12.75">
      <c r="A27" s="2"/>
      <c r="B27" s="88" t="s">
        <v>18</v>
      </c>
      <c r="C27" s="89"/>
      <c r="D27" s="89"/>
      <c r="E27" s="89"/>
      <c r="F27" s="89"/>
      <c r="G27" s="89"/>
      <c r="H27" s="89"/>
      <c r="I27" s="89"/>
      <c r="J27" s="90"/>
      <c r="K27" s="47" t="s">
        <v>37</v>
      </c>
      <c r="L27" s="48">
        <v>3304</v>
      </c>
      <c r="M27" s="50">
        <v>2128</v>
      </c>
      <c r="N27" s="50">
        <v>1443</v>
      </c>
      <c r="O27" s="50">
        <v>60</v>
      </c>
      <c r="P27" s="50">
        <v>1733</v>
      </c>
      <c r="Q27" s="50">
        <v>791</v>
      </c>
      <c r="R27" s="50">
        <v>1187</v>
      </c>
      <c r="S27" s="50">
        <v>1355</v>
      </c>
      <c r="T27" s="50">
        <v>1911</v>
      </c>
      <c r="U27" s="50">
        <v>6934</v>
      </c>
      <c r="V27" s="49">
        <v>577</v>
      </c>
      <c r="W27" s="50">
        <v>328</v>
      </c>
      <c r="X27" s="50">
        <v>561</v>
      </c>
      <c r="Y27" s="49">
        <v>526</v>
      </c>
      <c r="Z27" s="50">
        <v>1582</v>
      </c>
      <c r="AA27" s="50">
        <v>1421</v>
      </c>
      <c r="AB27" s="50">
        <v>375</v>
      </c>
      <c r="AC27" s="49">
        <f t="shared" si="0"/>
        <v>26216</v>
      </c>
    </row>
    <row r="28" spans="1:29" ht="12.75">
      <c r="A28" s="2"/>
      <c r="B28" s="88" t="s">
        <v>19</v>
      </c>
      <c r="C28" s="89"/>
      <c r="D28" s="89"/>
      <c r="E28" s="89"/>
      <c r="F28" s="89"/>
      <c r="G28" s="89"/>
      <c r="H28" s="89"/>
      <c r="I28" s="89"/>
      <c r="J28" s="90"/>
      <c r="K28" s="47" t="s">
        <v>38</v>
      </c>
      <c r="L28" s="51">
        <v>6110</v>
      </c>
      <c r="M28" s="50">
        <v>206</v>
      </c>
      <c r="N28" s="50">
        <v>77</v>
      </c>
      <c r="O28" s="50">
        <v>2</v>
      </c>
      <c r="P28" s="50">
        <v>218</v>
      </c>
      <c r="Q28" s="50">
        <v>1116</v>
      </c>
      <c r="R28" s="50">
        <v>424</v>
      </c>
      <c r="S28" s="50">
        <v>11037</v>
      </c>
      <c r="T28" s="50">
        <v>837</v>
      </c>
      <c r="U28" s="50">
        <v>2801</v>
      </c>
      <c r="V28" s="50">
        <v>50</v>
      </c>
      <c r="W28" s="50">
        <v>4</v>
      </c>
      <c r="X28" s="50">
        <v>35</v>
      </c>
      <c r="Y28" s="50">
        <v>195</v>
      </c>
      <c r="Z28" s="50">
        <v>10127</v>
      </c>
      <c r="AA28" s="50">
        <v>1272</v>
      </c>
      <c r="AB28" s="50">
        <v>284</v>
      </c>
      <c r="AC28" s="49">
        <f t="shared" si="0"/>
        <v>34795</v>
      </c>
    </row>
    <row r="29" spans="1:29" ht="12.75">
      <c r="A29" s="2"/>
      <c r="B29" s="88" t="s">
        <v>20</v>
      </c>
      <c r="C29" s="89"/>
      <c r="D29" s="89"/>
      <c r="E29" s="89"/>
      <c r="F29" s="89"/>
      <c r="G29" s="89"/>
      <c r="H29" s="89"/>
      <c r="I29" s="89"/>
      <c r="J29" s="90"/>
      <c r="K29" s="47" t="s">
        <v>39</v>
      </c>
      <c r="L29" s="48">
        <v>443</v>
      </c>
      <c r="M29" s="50">
        <v>181</v>
      </c>
      <c r="N29" s="50">
        <v>762</v>
      </c>
      <c r="O29" s="50">
        <v>15</v>
      </c>
      <c r="P29" s="50">
        <v>605</v>
      </c>
      <c r="Q29" s="50">
        <v>167</v>
      </c>
      <c r="R29" s="52">
        <v>72</v>
      </c>
      <c r="S29" s="50">
        <v>63</v>
      </c>
      <c r="T29" s="50">
        <v>159</v>
      </c>
      <c r="U29" s="50">
        <v>777</v>
      </c>
      <c r="V29" s="49">
        <v>88</v>
      </c>
      <c r="W29" s="50">
        <v>35</v>
      </c>
      <c r="X29" s="50">
        <v>218</v>
      </c>
      <c r="Y29" s="50">
        <v>358</v>
      </c>
      <c r="Z29" s="50">
        <v>56</v>
      </c>
      <c r="AA29" s="50">
        <v>570</v>
      </c>
      <c r="AB29" s="50">
        <v>395</v>
      </c>
      <c r="AC29" s="49">
        <f t="shared" si="0"/>
        <v>4964</v>
      </c>
    </row>
    <row r="30" spans="1:29" ht="12.75">
      <c r="A30" s="2"/>
      <c r="B30" s="88" t="s">
        <v>21</v>
      </c>
      <c r="C30" s="89"/>
      <c r="D30" s="89"/>
      <c r="E30" s="89"/>
      <c r="F30" s="89"/>
      <c r="G30" s="89"/>
      <c r="H30" s="89"/>
      <c r="I30" s="89"/>
      <c r="J30" s="90"/>
      <c r="K30" s="47" t="s">
        <v>40</v>
      </c>
      <c r="L30" s="51">
        <v>7753</v>
      </c>
      <c r="M30" s="53">
        <v>362</v>
      </c>
      <c r="N30" s="50">
        <v>320</v>
      </c>
      <c r="O30" s="50">
        <v>12</v>
      </c>
      <c r="P30" s="50">
        <v>392</v>
      </c>
      <c r="Q30" s="50">
        <v>1005</v>
      </c>
      <c r="R30" s="50">
        <v>504</v>
      </c>
      <c r="S30" s="50">
        <v>1226</v>
      </c>
      <c r="T30" s="50">
        <v>36</v>
      </c>
      <c r="U30" s="50">
        <v>345</v>
      </c>
      <c r="V30" s="50">
        <v>75</v>
      </c>
      <c r="W30" s="50">
        <v>20</v>
      </c>
      <c r="X30" s="50">
        <v>245</v>
      </c>
      <c r="Y30" s="50">
        <v>207</v>
      </c>
      <c r="Z30" s="50">
        <v>2070</v>
      </c>
      <c r="AA30" s="50">
        <v>1039</v>
      </c>
      <c r="AB30" s="50">
        <v>831</v>
      </c>
      <c r="AC30" s="49">
        <f t="shared" si="0"/>
        <v>16442</v>
      </c>
    </row>
    <row r="31" spans="1:29" ht="12.75">
      <c r="A31" s="2"/>
      <c r="B31" s="88" t="s">
        <v>22</v>
      </c>
      <c r="C31" s="89"/>
      <c r="D31" s="89"/>
      <c r="E31" s="89"/>
      <c r="F31" s="89"/>
      <c r="G31" s="89"/>
      <c r="H31" s="89"/>
      <c r="I31" s="89"/>
      <c r="J31" s="90"/>
      <c r="K31" s="47" t="s">
        <v>41</v>
      </c>
      <c r="L31" s="48">
        <v>214632</v>
      </c>
      <c r="M31" s="49">
        <v>13504</v>
      </c>
      <c r="N31" s="49">
        <v>8993</v>
      </c>
      <c r="O31" s="49">
        <v>1023</v>
      </c>
      <c r="P31" s="49">
        <v>8099</v>
      </c>
      <c r="Q31" s="50">
        <v>19335</v>
      </c>
      <c r="R31" s="49">
        <v>8541</v>
      </c>
      <c r="S31" s="50">
        <v>90237</v>
      </c>
      <c r="T31" s="50">
        <v>5651</v>
      </c>
      <c r="U31" s="50">
        <v>24940</v>
      </c>
      <c r="V31" s="49">
        <v>3455</v>
      </c>
      <c r="W31" s="49">
        <v>1402</v>
      </c>
      <c r="X31" s="50">
        <v>5986</v>
      </c>
      <c r="Y31" s="49">
        <v>17377</v>
      </c>
      <c r="Z31" s="49">
        <v>76077</v>
      </c>
      <c r="AA31" s="49">
        <v>21641</v>
      </c>
      <c r="AB31" s="49">
        <v>21902</v>
      </c>
      <c r="AC31" s="46">
        <f aca="true" t="shared" si="1" ref="AC31:AC46">SUM(L31:AB31)</f>
        <v>542795</v>
      </c>
    </row>
    <row r="32" spans="1:29" ht="12.75">
      <c r="A32" s="2"/>
      <c r="B32" s="88" t="s">
        <v>23</v>
      </c>
      <c r="C32" s="89"/>
      <c r="D32" s="89"/>
      <c r="E32" s="89"/>
      <c r="F32" s="89"/>
      <c r="G32" s="89"/>
      <c r="H32" s="89"/>
      <c r="I32" s="89"/>
      <c r="J32" s="90"/>
      <c r="K32" s="47" t="s">
        <v>42</v>
      </c>
      <c r="L32" s="48">
        <f>SUM(L23-L31)</f>
        <v>7337</v>
      </c>
      <c r="M32" s="48">
        <f aca="true" t="shared" si="2" ref="M32:AC32">SUM(M23-M31)</f>
        <v>119</v>
      </c>
      <c r="N32" s="48">
        <f t="shared" si="2"/>
        <v>522</v>
      </c>
      <c r="O32" s="48">
        <f t="shared" si="2"/>
        <v>79</v>
      </c>
      <c r="P32" s="48">
        <f t="shared" si="2"/>
        <v>1216</v>
      </c>
      <c r="Q32" s="48">
        <f t="shared" si="2"/>
        <v>860</v>
      </c>
      <c r="R32" s="48">
        <f t="shared" si="2"/>
        <v>724</v>
      </c>
      <c r="S32" s="48">
        <f t="shared" si="2"/>
        <v>2189</v>
      </c>
      <c r="T32" s="48">
        <f t="shared" si="2"/>
        <v>236</v>
      </c>
      <c r="U32" s="48">
        <f t="shared" si="2"/>
        <v>3357</v>
      </c>
      <c r="V32" s="48">
        <f t="shared" si="2"/>
        <v>807</v>
      </c>
      <c r="W32" s="48">
        <f t="shared" si="2"/>
        <v>485</v>
      </c>
      <c r="X32" s="48">
        <f t="shared" si="2"/>
        <v>200</v>
      </c>
      <c r="Y32" s="48">
        <f t="shared" si="2"/>
        <v>491</v>
      </c>
      <c r="Z32" s="48">
        <f t="shared" si="2"/>
        <v>2892</v>
      </c>
      <c r="AA32" s="48">
        <f t="shared" si="2"/>
        <v>686</v>
      </c>
      <c r="AB32" s="48">
        <f t="shared" si="2"/>
        <v>858</v>
      </c>
      <c r="AC32" s="48">
        <f t="shared" si="2"/>
        <v>23058</v>
      </c>
    </row>
    <row r="33" spans="1:29" ht="12.75">
      <c r="A33" s="2"/>
      <c r="B33" s="88" t="s">
        <v>47</v>
      </c>
      <c r="C33" s="89"/>
      <c r="D33" s="89"/>
      <c r="E33" s="89"/>
      <c r="F33" s="89"/>
      <c r="G33" s="89"/>
      <c r="H33" s="89"/>
      <c r="I33" s="89"/>
      <c r="J33" s="90"/>
      <c r="K33" s="47" t="s">
        <v>43</v>
      </c>
      <c r="L33" s="48">
        <v>177977</v>
      </c>
      <c r="M33" s="49">
        <v>3366</v>
      </c>
      <c r="N33" s="49">
        <v>4733</v>
      </c>
      <c r="O33" s="50">
        <v>52</v>
      </c>
      <c r="P33" s="49">
        <v>1718</v>
      </c>
      <c r="Q33" s="50">
        <v>14355</v>
      </c>
      <c r="R33" s="50">
        <v>4616</v>
      </c>
      <c r="S33" s="50">
        <v>71600</v>
      </c>
      <c r="T33" s="50">
        <v>1852</v>
      </c>
      <c r="U33" s="50">
        <v>9437</v>
      </c>
      <c r="V33" s="50">
        <v>1411</v>
      </c>
      <c r="W33" s="50">
        <v>374</v>
      </c>
      <c r="X33" s="49">
        <v>1171</v>
      </c>
      <c r="Y33" s="50">
        <v>10824</v>
      </c>
      <c r="Z33" s="50">
        <v>41130</v>
      </c>
      <c r="AA33" s="50">
        <v>3907</v>
      </c>
      <c r="AB33" s="50">
        <v>12295</v>
      </c>
      <c r="AC33" s="46">
        <f t="shared" si="1"/>
        <v>360818</v>
      </c>
    </row>
    <row r="34" spans="1:29" ht="12.75">
      <c r="A34" s="2"/>
      <c r="B34" s="88" t="s">
        <v>48</v>
      </c>
      <c r="C34" s="91"/>
      <c r="D34" s="91"/>
      <c r="E34" s="91"/>
      <c r="F34" s="91"/>
      <c r="G34" s="91"/>
      <c r="H34" s="91"/>
      <c r="I34" s="91"/>
      <c r="J34" s="92"/>
      <c r="K34" s="47" t="s">
        <v>44</v>
      </c>
      <c r="L34" s="48">
        <v>5654</v>
      </c>
      <c r="M34" s="50">
        <v>3597</v>
      </c>
      <c r="N34" s="50">
        <v>589</v>
      </c>
      <c r="O34" s="50">
        <v>215</v>
      </c>
      <c r="P34" s="49">
        <v>798</v>
      </c>
      <c r="Q34" s="50">
        <v>236</v>
      </c>
      <c r="R34" s="50">
        <v>352</v>
      </c>
      <c r="S34" s="50">
        <v>4304</v>
      </c>
      <c r="T34" s="50">
        <v>188</v>
      </c>
      <c r="U34" s="50">
        <v>1442</v>
      </c>
      <c r="V34" s="50">
        <v>102</v>
      </c>
      <c r="W34" s="50">
        <v>115</v>
      </c>
      <c r="X34" s="50">
        <v>1403</v>
      </c>
      <c r="Y34" s="50">
        <v>755</v>
      </c>
      <c r="Z34" s="50">
        <v>9914</v>
      </c>
      <c r="AA34" s="50">
        <v>4283</v>
      </c>
      <c r="AB34" s="50">
        <v>4998</v>
      </c>
      <c r="AC34" s="46">
        <f t="shared" si="1"/>
        <v>38945</v>
      </c>
    </row>
    <row r="35" spans="1:29" ht="12.75">
      <c r="A35" s="2"/>
      <c r="B35" s="89" t="s">
        <v>49</v>
      </c>
      <c r="C35" s="89"/>
      <c r="D35" s="89"/>
      <c r="E35" s="89"/>
      <c r="F35" s="89"/>
      <c r="G35" s="89"/>
      <c r="H35" s="89"/>
      <c r="I35" s="89"/>
      <c r="J35" s="90"/>
      <c r="K35" s="47" t="s">
        <v>45</v>
      </c>
      <c r="L35" s="48">
        <v>5581</v>
      </c>
      <c r="M35" s="50">
        <v>1406</v>
      </c>
      <c r="N35" s="50">
        <v>743</v>
      </c>
      <c r="O35" s="50">
        <v>143</v>
      </c>
      <c r="P35" s="50">
        <v>1356</v>
      </c>
      <c r="Q35" s="50">
        <v>1571</v>
      </c>
      <c r="R35" s="50">
        <v>638</v>
      </c>
      <c r="S35" s="50">
        <v>1824</v>
      </c>
      <c r="T35" s="50">
        <v>221</v>
      </c>
      <c r="U35" s="50">
        <v>708</v>
      </c>
      <c r="V35" s="50">
        <v>202</v>
      </c>
      <c r="W35" s="50">
        <v>61</v>
      </c>
      <c r="X35" s="50">
        <v>527</v>
      </c>
      <c r="Y35" s="50">
        <v>1624</v>
      </c>
      <c r="Z35" s="50">
        <v>6036</v>
      </c>
      <c r="AA35" s="50">
        <v>2175</v>
      </c>
      <c r="AB35" s="50">
        <v>1218</v>
      </c>
      <c r="AC35" s="46">
        <f t="shared" si="1"/>
        <v>26034</v>
      </c>
    </row>
    <row r="36" spans="1:29" ht="12.75">
      <c r="A36" s="2"/>
      <c r="B36" s="88" t="s">
        <v>24</v>
      </c>
      <c r="C36" s="89"/>
      <c r="D36" s="89"/>
      <c r="E36" s="89"/>
      <c r="F36" s="89"/>
      <c r="G36" s="89"/>
      <c r="H36" s="89"/>
      <c r="I36" s="89"/>
      <c r="J36" s="90"/>
      <c r="K36" s="47" t="s">
        <v>46</v>
      </c>
      <c r="L36" s="48">
        <v>7433</v>
      </c>
      <c r="M36" s="50">
        <v>4605</v>
      </c>
      <c r="N36" s="50">
        <v>2692</v>
      </c>
      <c r="O36" s="50">
        <v>607</v>
      </c>
      <c r="P36" s="49">
        <v>3893</v>
      </c>
      <c r="Q36" s="50">
        <v>1835</v>
      </c>
      <c r="R36" s="50">
        <v>2350</v>
      </c>
      <c r="S36" s="50">
        <v>5077</v>
      </c>
      <c r="T36" s="50">
        <v>2928</v>
      </c>
      <c r="U36" s="50">
        <v>10722</v>
      </c>
      <c r="V36" s="49">
        <v>1703</v>
      </c>
      <c r="W36" s="50">
        <v>844</v>
      </c>
      <c r="X36" s="50">
        <v>2719</v>
      </c>
      <c r="Y36" s="49">
        <v>2782</v>
      </c>
      <c r="Z36" s="50">
        <v>10074</v>
      </c>
      <c r="AA36" s="50">
        <v>9855</v>
      </c>
      <c r="AB36" s="49">
        <v>1887</v>
      </c>
      <c r="AC36" s="46">
        <f t="shared" si="1"/>
        <v>72006</v>
      </c>
    </row>
    <row r="37" spans="1:29" ht="12.75">
      <c r="A37" s="2"/>
      <c r="B37" s="88" t="s">
        <v>25</v>
      </c>
      <c r="C37" s="89"/>
      <c r="D37" s="89"/>
      <c r="E37" s="89"/>
      <c r="F37" s="89"/>
      <c r="G37" s="89"/>
      <c r="H37" s="89"/>
      <c r="I37" s="89"/>
      <c r="J37" s="90"/>
      <c r="K37" s="47" t="s">
        <v>50</v>
      </c>
      <c r="L37" s="51">
        <v>16249</v>
      </c>
      <c r="M37" s="50">
        <v>130</v>
      </c>
      <c r="N37" s="50">
        <v>157</v>
      </c>
      <c r="O37" s="50">
        <v>3</v>
      </c>
      <c r="P37" s="50">
        <v>76</v>
      </c>
      <c r="Q37" s="50">
        <v>919</v>
      </c>
      <c r="R37" s="50">
        <v>433</v>
      </c>
      <c r="S37" s="50">
        <v>5605</v>
      </c>
      <c r="T37" s="50">
        <v>334</v>
      </c>
      <c r="U37" s="50">
        <v>1260</v>
      </c>
      <c r="V37" s="50">
        <v>11</v>
      </c>
      <c r="W37" s="50">
        <v>1</v>
      </c>
      <c r="X37" s="50">
        <v>6</v>
      </c>
      <c r="Y37" s="50">
        <v>971</v>
      </c>
      <c r="Z37" s="50">
        <v>4358</v>
      </c>
      <c r="AA37" s="50">
        <v>190</v>
      </c>
      <c r="AB37" s="50">
        <v>620</v>
      </c>
      <c r="AC37" s="46">
        <f t="shared" si="1"/>
        <v>31323</v>
      </c>
    </row>
    <row r="38" spans="1:29" ht="12.75">
      <c r="A38" s="2"/>
      <c r="B38" s="88" t="s">
        <v>26</v>
      </c>
      <c r="C38" s="89"/>
      <c r="D38" s="89"/>
      <c r="E38" s="89"/>
      <c r="F38" s="89"/>
      <c r="G38" s="89"/>
      <c r="H38" s="89"/>
      <c r="I38" s="89"/>
      <c r="J38" s="90"/>
      <c r="K38" s="47" t="s">
        <v>51</v>
      </c>
      <c r="L38" s="51">
        <v>419</v>
      </c>
      <c r="M38" s="50">
        <v>63</v>
      </c>
      <c r="N38" s="50">
        <v>18</v>
      </c>
      <c r="O38" s="50" t="s">
        <v>118</v>
      </c>
      <c r="P38" s="50">
        <v>16</v>
      </c>
      <c r="Q38" s="50">
        <v>27</v>
      </c>
      <c r="R38" s="50">
        <v>14</v>
      </c>
      <c r="S38" s="50">
        <v>493</v>
      </c>
      <c r="T38" s="50">
        <v>20</v>
      </c>
      <c r="U38" s="50">
        <v>181</v>
      </c>
      <c r="V38" s="50">
        <v>2</v>
      </c>
      <c r="W38" s="50" t="s">
        <v>118</v>
      </c>
      <c r="X38" s="50">
        <v>22</v>
      </c>
      <c r="Y38" s="50">
        <v>53</v>
      </c>
      <c r="Z38" s="50">
        <v>2216</v>
      </c>
      <c r="AA38" s="50">
        <v>365</v>
      </c>
      <c r="AB38" s="50">
        <v>510</v>
      </c>
      <c r="AC38" s="46">
        <f t="shared" si="1"/>
        <v>4419</v>
      </c>
    </row>
    <row r="39" spans="1:29" ht="12.75">
      <c r="A39" s="2"/>
      <c r="B39" s="88" t="s">
        <v>63</v>
      </c>
      <c r="C39" s="89"/>
      <c r="D39" s="89"/>
      <c r="E39" s="89"/>
      <c r="F39" s="89"/>
      <c r="G39" s="89"/>
      <c r="H39" s="89"/>
      <c r="I39" s="89"/>
      <c r="J39" s="90"/>
      <c r="K39" s="47" t="s">
        <v>52</v>
      </c>
      <c r="L39" s="51">
        <v>575</v>
      </c>
      <c r="M39" s="50">
        <v>86</v>
      </c>
      <c r="N39" s="50">
        <v>8</v>
      </c>
      <c r="O39" s="50">
        <v>2</v>
      </c>
      <c r="P39" s="50">
        <v>71</v>
      </c>
      <c r="Q39" s="50">
        <v>226</v>
      </c>
      <c r="R39" s="50">
        <v>81</v>
      </c>
      <c r="S39" s="50">
        <v>337</v>
      </c>
      <c r="T39" s="50">
        <v>12</v>
      </c>
      <c r="U39" s="50">
        <v>114</v>
      </c>
      <c r="V39" s="50">
        <v>4</v>
      </c>
      <c r="W39" s="50">
        <v>3</v>
      </c>
      <c r="X39" s="50">
        <v>12</v>
      </c>
      <c r="Y39" s="50">
        <v>101</v>
      </c>
      <c r="Z39" s="50">
        <v>975</v>
      </c>
      <c r="AA39" s="50">
        <v>135</v>
      </c>
      <c r="AB39" s="50">
        <v>41</v>
      </c>
      <c r="AC39" s="46">
        <f t="shared" si="1"/>
        <v>2783</v>
      </c>
    </row>
    <row r="40" spans="1:29" ht="12.75">
      <c r="A40" s="2"/>
      <c r="B40" s="88" t="s">
        <v>27</v>
      </c>
      <c r="C40" s="89"/>
      <c r="D40" s="89"/>
      <c r="E40" s="89"/>
      <c r="F40" s="89"/>
      <c r="G40" s="89"/>
      <c r="H40" s="89"/>
      <c r="I40" s="89"/>
      <c r="J40" s="90"/>
      <c r="K40" s="47" t="s">
        <v>53</v>
      </c>
      <c r="L40" s="51">
        <v>744</v>
      </c>
      <c r="M40" s="50">
        <v>251</v>
      </c>
      <c r="N40" s="50">
        <v>53</v>
      </c>
      <c r="O40" s="50">
        <v>1</v>
      </c>
      <c r="P40" s="50">
        <v>171</v>
      </c>
      <c r="Q40" s="50">
        <v>166</v>
      </c>
      <c r="R40" s="50">
        <v>57</v>
      </c>
      <c r="S40" s="50">
        <v>997</v>
      </c>
      <c r="T40" s="50">
        <v>96</v>
      </c>
      <c r="U40" s="50">
        <v>1076</v>
      </c>
      <c r="V40" s="50">
        <v>20</v>
      </c>
      <c r="W40" s="50">
        <v>4</v>
      </c>
      <c r="X40" s="50">
        <v>126</v>
      </c>
      <c r="Y40" s="50">
        <v>267</v>
      </c>
      <c r="Z40" s="50">
        <v>1374</v>
      </c>
      <c r="AA40" s="50">
        <v>731</v>
      </c>
      <c r="AB40" s="50">
        <v>333</v>
      </c>
      <c r="AC40" s="46">
        <f t="shared" si="1"/>
        <v>6467</v>
      </c>
    </row>
    <row r="41" spans="1:29" ht="12.75">
      <c r="A41" s="2"/>
      <c r="B41" s="88" t="s">
        <v>28</v>
      </c>
      <c r="C41" s="89"/>
      <c r="D41" s="89"/>
      <c r="E41" s="89"/>
      <c r="F41" s="89"/>
      <c r="G41" s="89"/>
      <c r="H41" s="89"/>
      <c r="I41" s="89"/>
      <c r="J41" s="90"/>
      <c r="K41" s="47" t="s">
        <v>54</v>
      </c>
      <c r="L41" s="48">
        <v>30424</v>
      </c>
      <c r="M41" s="49">
        <v>2481</v>
      </c>
      <c r="N41" s="50">
        <v>1467</v>
      </c>
      <c r="O41" s="50">
        <v>106</v>
      </c>
      <c r="P41" s="49">
        <v>227</v>
      </c>
      <c r="Q41" s="50">
        <v>5231</v>
      </c>
      <c r="R41" s="50">
        <v>1128</v>
      </c>
      <c r="S41" s="50">
        <v>11570</v>
      </c>
      <c r="T41" s="50">
        <v>456</v>
      </c>
      <c r="U41" s="50">
        <v>3565</v>
      </c>
      <c r="V41" s="50">
        <v>530</v>
      </c>
      <c r="W41" s="50">
        <v>3</v>
      </c>
      <c r="X41" s="50">
        <v>2467</v>
      </c>
      <c r="Y41" s="50">
        <v>3108</v>
      </c>
      <c r="Z41" s="50">
        <v>15237</v>
      </c>
      <c r="AA41" s="50">
        <v>1892</v>
      </c>
      <c r="AB41" s="50">
        <v>2840</v>
      </c>
      <c r="AC41" s="46">
        <f>SUM(L41:AB41)</f>
        <v>82732</v>
      </c>
    </row>
    <row r="42" spans="1:29" ht="12.75">
      <c r="A42" s="2"/>
      <c r="B42" s="88" t="s">
        <v>29</v>
      </c>
      <c r="C42" s="89"/>
      <c r="D42" s="89"/>
      <c r="E42" s="89"/>
      <c r="F42" s="89"/>
      <c r="G42" s="89"/>
      <c r="H42" s="89"/>
      <c r="I42" s="89"/>
      <c r="J42" s="90"/>
      <c r="K42" s="47" t="s">
        <v>55</v>
      </c>
      <c r="L42" s="48">
        <v>158277</v>
      </c>
      <c r="M42" s="50">
        <v>7658</v>
      </c>
      <c r="N42" s="50">
        <v>3223</v>
      </c>
      <c r="O42" s="50">
        <v>9</v>
      </c>
      <c r="P42" s="50">
        <v>1126</v>
      </c>
      <c r="Q42" s="50">
        <v>6027</v>
      </c>
      <c r="R42" s="50">
        <v>1779</v>
      </c>
      <c r="S42" s="50">
        <v>64419</v>
      </c>
      <c r="T42" s="50">
        <v>1659</v>
      </c>
      <c r="U42" s="50">
        <v>6026</v>
      </c>
      <c r="V42" s="50">
        <v>146</v>
      </c>
      <c r="W42" s="50">
        <v>27</v>
      </c>
      <c r="X42" s="50">
        <v>1340</v>
      </c>
      <c r="Y42" s="50">
        <v>10329</v>
      </c>
      <c r="Z42" s="50">
        <v>52223</v>
      </c>
      <c r="AA42" s="50">
        <v>9475</v>
      </c>
      <c r="AB42" s="50">
        <v>17794</v>
      </c>
      <c r="AC42" s="46">
        <f>SUM(L42:AB42)</f>
        <v>341537</v>
      </c>
    </row>
    <row r="43" spans="1:29" ht="12.75">
      <c r="A43" s="2"/>
      <c r="B43" s="88" t="s">
        <v>30</v>
      </c>
      <c r="C43" s="89"/>
      <c r="D43" s="89"/>
      <c r="E43" s="89"/>
      <c r="F43" s="89"/>
      <c r="G43" s="89"/>
      <c r="H43" s="89"/>
      <c r="I43" s="89"/>
      <c r="J43" s="90"/>
      <c r="K43" s="47" t="s">
        <v>56</v>
      </c>
      <c r="L43" s="48">
        <v>6593</v>
      </c>
      <c r="M43" s="49">
        <v>2611</v>
      </c>
      <c r="N43" s="49">
        <v>3373</v>
      </c>
      <c r="O43" s="49">
        <v>601</v>
      </c>
      <c r="P43" s="49">
        <v>4905</v>
      </c>
      <c r="Q43" s="49">
        <v>2371</v>
      </c>
      <c r="R43" s="49">
        <v>4426</v>
      </c>
      <c r="S43" s="50">
        <v>4193</v>
      </c>
      <c r="T43" s="50">
        <v>2672</v>
      </c>
      <c r="U43" s="50">
        <v>10515</v>
      </c>
      <c r="V43" s="49">
        <v>2052</v>
      </c>
      <c r="W43" s="49">
        <v>687</v>
      </c>
      <c r="X43" s="50">
        <v>1698</v>
      </c>
      <c r="Y43" s="49">
        <v>2756</v>
      </c>
      <c r="Z43" s="49">
        <v>5511</v>
      </c>
      <c r="AA43" s="49">
        <v>7704</v>
      </c>
      <c r="AB43" s="49">
        <v>1525</v>
      </c>
      <c r="AC43" s="46">
        <f>SUM(L43:AB43)</f>
        <v>64193</v>
      </c>
    </row>
    <row r="44" spans="1:29" ht="12.75">
      <c r="A44" s="2"/>
      <c r="B44" s="88" t="s">
        <v>31</v>
      </c>
      <c r="C44" s="89"/>
      <c r="D44" s="89"/>
      <c r="E44" s="89"/>
      <c r="F44" s="89"/>
      <c r="G44" s="89"/>
      <c r="H44" s="89"/>
      <c r="I44" s="89"/>
      <c r="J44" s="90"/>
      <c r="K44" s="47" t="s">
        <v>57</v>
      </c>
      <c r="L44" s="48">
        <v>17052</v>
      </c>
      <c r="M44" s="49">
        <v>523</v>
      </c>
      <c r="N44" s="49">
        <v>802</v>
      </c>
      <c r="O44" s="50">
        <v>361</v>
      </c>
      <c r="P44" s="50">
        <v>2167</v>
      </c>
      <c r="Q44" s="49">
        <v>4561</v>
      </c>
      <c r="R44" s="50">
        <v>1351</v>
      </c>
      <c r="S44" s="50">
        <v>7566</v>
      </c>
      <c r="T44" s="50">
        <v>714</v>
      </c>
      <c r="U44" s="49">
        <v>6586</v>
      </c>
      <c r="V44" s="49">
        <v>1322</v>
      </c>
      <c r="W44" s="49">
        <v>993</v>
      </c>
      <c r="X44" s="49">
        <v>358</v>
      </c>
      <c r="Y44" s="49">
        <v>839</v>
      </c>
      <c r="Z44" s="50">
        <v>4362</v>
      </c>
      <c r="AA44" s="50">
        <v>1965</v>
      </c>
      <c r="AB44" s="50">
        <v>395</v>
      </c>
      <c r="AC44" s="46">
        <f>SUM(L44:AB44)</f>
        <v>51917</v>
      </c>
    </row>
    <row r="45" spans="1:29" ht="12.75">
      <c r="A45" s="2"/>
      <c r="B45" s="88" t="s">
        <v>32</v>
      </c>
      <c r="C45" s="89"/>
      <c r="D45" s="89"/>
      <c r="E45" s="89"/>
      <c r="F45" s="89"/>
      <c r="G45" s="89"/>
      <c r="H45" s="89"/>
      <c r="I45" s="89"/>
      <c r="J45" s="90"/>
      <c r="K45" s="47" t="s">
        <v>58</v>
      </c>
      <c r="L45" s="48">
        <v>846</v>
      </c>
      <c r="M45" s="50">
        <v>291</v>
      </c>
      <c r="N45" s="50">
        <v>366</v>
      </c>
      <c r="O45" s="50">
        <v>23</v>
      </c>
      <c r="P45" s="50">
        <v>746</v>
      </c>
      <c r="Q45" s="50">
        <v>235</v>
      </c>
      <c r="R45" s="50">
        <v>296</v>
      </c>
      <c r="S45" s="50">
        <v>518</v>
      </c>
      <c r="T45" s="50">
        <v>351</v>
      </c>
      <c r="U45" s="50">
        <v>1392</v>
      </c>
      <c r="V45" s="50">
        <v>191</v>
      </c>
      <c r="W45" s="50">
        <v>95</v>
      </c>
      <c r="X45" s="50">
        <v>209</v>
      </c>
      <c r="Y45" s="50">
        <v>693</v>
      </c>
      <c r="Z45" s="50">
        <v>620</v>
      </c>
      <c r="AA45" s="50">
        <v>979</v>
      </c>
      <c r="AB45" s="50">
        <v>115</v>
      </c>
      <c r="AC45" s="46">
        <f>SUM(L45:AB45)</f>
        <v>7966</v>
      </c>
    </row>
    <row r="46" spans="1:29" ht="12.75">
      <c r="A46" s="2"/>
      <c r="B46" s="88" t="s">
        <v>33</v>
      </c>
      <c r="C46" s="89"/>
      <c r="D46" s="89"/>
      <c r="E46" s="89"/>
      <c r="F46" s="89"/>
      <c r="G46" s="89"/>
      <c r="H46" s="89"/>
      <c r="I46" s="89"/>
      <c r="J46" s="90"/>
      <c r="K46" s="47" t="s">
        <v>59</v>
      </c>
      <c r="L46" s="54">
        <v>8777</v>
      </c>
      <c r="M46" s="50">
        <v>59</v>
      </c>
      <c r="N46" s="50">
        <v>284</v>
      </c>
      <c r="O46" s="50">
        <v>2</v>
      </c>
      <c r="P46" s="50">
        <v>144</v>
      </c>
      <c r="Q46" s="50">
        <v>1770</v>
      </c>
      <c r="R46" s="50">
        <v>285</v>
      </c>
      <c r="S46" s="50">
        <v>4160</v>
      </c>
      <c r="T46" s="50">
        <v>35</v>
      </c>
      <c r="U46" s="50">
        <v>213</v>
      </c>
      <c r="V46" s="50">
        <v>21</v>
      </c>
      <c r="W46" s="50">
        <v>82</v>
      </c>
      <c r="X46" s="50">
        <v>114</v>
      </c>
      <c r="Y46" s="50">
        <v>143</v>
      </c>
      <c r="Z46" s="50">
        <v>1016</v>
      </c>
      <c r="AA46" s="50">
        <v>312</v>
      </c>
      <c r="AB46" s="50">
        <v>91</v>
      </c>
      <c r="AC46" s="46">
        <f t="shared" si="1"/>
        <v>17508</v>
      </c>
    </row>
    <row r="47" spans="1:29" ht="22.5" customHeight="1">
      <c r="A47" s="2"/>
      <c r="B47" s="85" t="s">
        <v>64</v>
      </c>
      <c r="C47" s="86"/>
      <c r="D47" s="86"/>
      <c r="E47" s="86"/>
      <c r="F47" s="86"/>
      <c r="G47" s="86"/>
      <c r="H47" s="86"/>
      <c r="I47" s="86"/>
      <c r="J47" s="87"/>
      <c r="K47" s="47" t="s">
        <v>60</v>
      </c>
      <c r="L47" s="55">
        <f>SUM((L27+L28+L29+L30)/L23)*100</f>
        <v>7.933540269136681</v>
      </c>
      <c r="M47" s="55">
        <f aca="true" t="shared" si="3" ref="M47:AC47">SUM((M27+M28+M29+M30)/M23)*100</f>
        <v>21.118696322395948</v>
      </c>
      <c r="N47" s="55">
        <f t="shared" si="3"/>
        <v>27.346295323173937</v>
      </c>
      <c r="O47" s="55">
        <f t="shared" si="3"/>
        <v>8.076225045372052</v>
      </c>
      <c r="P47" s="55">
        <f t="shared" si="3"/>
        <v>31.64787976382179</v>
      </c>
      <c r="Q47" s="55">
        <f t="shared" si="3"/>
        <v>15.246348105966822</v>
      </c>
      <c r="R47" s="55">
        <f t="shared" si="3"/>
        <v>23.60496492174852</v>
      </c>
      <c r="S47" s="55">
        <f t="shared" si="3"/>
        <v>14.802111959838141</v>
      </c>
      <c r="T47" s="55">
        <f t="shared" si="3"/>
        <v>49.99150670969934</v>
      </c>
      <c r="U47" s="55">
        <f t="shared" si="3"/>
        <v>38.36802487896244</v>
      </c>
      <c r="V47" s="55">
        <f t="shared" si="3"/>
        <v>18.535898639136555</v>
      </c>
      <c r="W47" s="55">
        <f t="shared" si="3"/>
        <v>20.5087440381558</v>
      </c>
      <c r="X47" s="55">
        <f t="shared" si="3"/>
        <v>17.119301648884576</v>
      </c>
      <c r="Y47" s="55">
        <f t="shared" si="3"/>
        <v>7.197224087754645</v>
      </c>
      <c r="Z47" s="55">
        <f t="shared" si="3"/>
        <v>17.519532981296457</v>
      </c>
      <c r="AA47" s="55">
        <f t="shared" si="3"/>
        <v>19.26815066959287</v>
      </c>
      <c r="AB47" s="55">
        <f t="shared" si="3"/>
        <v>8.28207381370826</v>
      </c>
      <c r="AC47" s="55">
        <f t="shared" si="3"/>
        <v>14.565090226613625</v>
      </c>
    </row>
    <row r="48" spans="1:29" ht="21.75" customHeight="1">
      <c r="A48" s="2"/>
      <c r="B48" s="85" t="s">
        <v>78</v>
      </c>
      <c r="C48" s="86"/>
      <c r="D48" s="86"/>
      <c r="E48" s="86"/>
      <c r="F48" s="86"/>
      <c r="G48" s="86"/>
      <c r="H48" s="86"/>
      <c r="I48" s="86"/>
      <c r="J48" s="87"/>
      <c r="K48" s="56" t="s">
        <v>61</v>
      </c>
      <c r="L48" s="55">
        <f>(L32/L23)*100</f>
        <v>3.305416522126964</v>
      </c>
      <c r="M48" s="55">
        <f aca="true" t="shared" si="4" ref="M48:AC48">(M32/M23)*100</f>
        <v>0.8735227189312192</v>
      </c>
      <c r="N48" s="55">
        <f t="shared" si="4"/>
        <v>5.486074619022596</v>
      </c>
      <c r="O48" s="55">
        <f t="shared" si="4"/>
        <v>7.168784029038113</v>
      </c>
      <c r="P48" s="55">
        <f t="shared" si="4"/>
        <v>13.054213633923778</v>
      </c>
      <c r="Q48" s="55">
        <f t="shared" si="4"/>
        <v>4.258479821738054</v>
      </c>
      <c r="R48" s="55">
        <f t="shared" si="4"/>
        <v>7.814355099838101</v>
      </c>
      <c r="S48" s="55">
        <f t="shared" si="4"/>
        <v>2.368381191439638</v>
      </c>
      <c r="T48" s="55">
        <f t="shared" si="4"/>
        <v>4.008833021912689</v>
      </c>
      <c r="U48" s="55">
        <f t="shared" si="4"/>
        <v>11.863448422094216</v>
      </c>
      <c r="V48" s="55">
        <f t="shared" si="4"/>
        <v>18.93477240732051</v>
      </c>
      <c r="W48" s="55">
        <f t="shared" si="4"/>
        <v>25.70217276099629</v>
      </c>
      <c r="X48" s="55">
        <f t="shared" si="4"/>
        <v>3.2331070158422244</v>
      </c>
      <c r="Y48" s="55">
        <f t="shared" si="4"/>
        <v>2.7479292590105215</v>
      </c>
      <c r="Z48" s="55">
        <f t="shared" si="4"/>
        <v>3.662196558143069</v>
      </c>
      <c r="AA48" s="55">
        <f t="shared" si="4"/>
        <v>3.0725131007300575</v>
      </c>
      <c r="AB48" s="55">
        <f t="shared" si="4"/>
        <v>3.7697715289982425</v>
      </c>
      <c r="AC48" s="55">
        <f t="shared" si="4"/>
        <v>4.07490991476585</v>
      </c>
    </row>
    <row r="49" spans="1:29" s="16" customFormat="1" ht="21.75" customHeight="1">
      <c r="A49" s="15"/>
      <c r="B49" s="85" t="s">
        <v>79</v>
      </c>
      <c r="C49" s="86"/>
      <c r="D49" s="86"/>
      <c r="E49" s="86"/>
      <c r="F49" s="86"/>
      <c r="G49" s="86"/>
      <c r="H49" s="86"/>
      <c r="I49" s="86"/>
      <c r="J49" s="87"/>
      <c r="K49" s="47" t="s">
        <v>62</v>
      </c>
      <c r="L49" s="55">
        <f>SUM((L41+L42)/L23)*100</f>
        <v>85.01232154039529</v>
      </c>
      <c r="M49" s="55">
        <f aca="true" t="shared" si="5" ref="M49:AC49">SUM((M41+M42)/M23)*100</f>
        <v>74.42560375834985</v>
      </c>
      <c r="N49" s="55">
        <f t="shared" si="5"/>
        <v>49.29059379926432</v>
      </c>
      <c r="O49" s="55">
        <f t="shared" si="5"/>
        <v>10.43557168784029</v>
      </c>
      <c r="P49" s="55">
        <f t="shared" si="5"/>
        <v>14.524959742351045</v>
      </c>
      <c r="Q49" s="55">
        <f t="shared" si="5"/>
        <v>55.74647189898489</v>
      </c>
      <c r="R49" s="55">
        <f t="shared" si="5"/>
        <v>31.376146788990827</v>
      </c>
      <c r="S49" s="55">
        <f t="shared" si="5"/>
        <v>82.21604310475408</v>
      </c>
      <c r="T49" s="55">
        <f t="shared" si="5"/>
        <v>35.92661797180228</v>
      </c>
      <c r="U49" s="55">
        <f t="shared" si="5"/>
        <v>33.894052373043074</v>
      </c>
      <c r="V49" s="55">
        <f t="shared" si="5"/>
        <v>15.861098076020646</v>
      </c>
      <c r="W49" s="55">
        <f t="shared" si="5"/>
        <v>1.5898251192368837</v>
      </c>
      <c r="X49" s="55">
        <f t="shared" si="5"/>
        <v>61.54219204655674</v>
      </c>
      <c r="Y49" s="55">
        <f t="shared" si="5"/>
        <v>75.20147750167898</v>
      </c>
      <c r="Z49" s="55">
        <f t="shared" si="5"/>
        <v>85.42592662943687</v>
      </c>
      <c r="AA49" s="55">
        <f t="shared" si="5"/>
        <v>50.911452501455635</v>
      </c>
      <c r="AB49" s="55">
        <f t="shared" si="5"/>
        <v>90.65905096660808</v>
      </c>
      <c r="AC49" s="55">
        <f t="shared" si="5"/>
        <v>74.97866053551012</v>
      </c>
    </row>
    <row r="50" spans="1:12" s="33" customFormat="1" ht="11.25">
      <c r="A50" s="34"/>
      <c r="B50" s="35" t="s">
        <v>70</v>
      </c>
      <c r="L50" s="33" t="s">
        <v>73</v>
      </c>
    </row>
    <row r="51" spans="1:12" s="33" customFormat="1" ht="11.25">
      <c r="A51" s="34"/>
      <c r="B51" s="35" t="s">
        <v>71</v>
      </c>
      <c r="L51" s="33" t="s">
        <v>74</v>
      </c>
    </row>
    <row r="52" spans="1:12" s="33" customFormat="1" ht="11.25">
      <c r="A52" s="34"/>
      <c r="B52" s="35" t="s">
        <v>72</v>
      </c>
      <c r="L52" s="33" t="s">
        <v>75</v>
      </c>
    </row>
    <row r="53" spans="1:11" ht="12.75">
      <c r="A53" s="2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ht="12.75">
      <c r="A54" s="2"/>
    </row>
    <row r="55" ht="12.75">
      <c r="A55" s="2"/>
    </row>
    <row r="56" ht="12.75">
      <c r="A56" s="2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 customHeight="1">
      <c r="A65" s="7"/>
    </row>
    <row r="66" ht="12.75" customHeight="1">
      <c r="A66" s="7"/>
    </row>
    <row r="67" ht="12.75" customHeight="1">
      <c r="A67" s="7"/>
    </row>
    <row r="68" ht="12.75" customHeight="1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</sheetData>
  <mergeCells count="46">
    <mergeCell ref="B47:J47"/>
    <mergeCell ref="B48:J48"/>
    <mergeCell ref="B43:J43"/>
    <mergeCell ref="B44:J44"/>
    <mergeCell ref="B45:J45"/>
    <mergeCell ref="B46:J46"/>
    <mergeCell ref="B39:J39"/>
    <mergeCell ref="B40:J40"/>
    <mergeCell ref="B41:J41"/>
    <mergeCell ref="B42:J42"/>
    <mergeCell ref="B36:J36"/>
    <mergeCell ref="B37:J37"/>
    <mergeCell ref="B35:J35"/>
    <mergeCell ref="B38:J38"/>
    <mergeCell ref="B31:J31"/>
    <mergeCell ref="B32:J32"/>
    <mergeCell ref="B33:J33"/>
    <mergeCell ref="B34:J34"/>
    <mergeCell ref="Q19:Q20"/>
    <mergeCell ref="B23:J23"/>
    <mergeCell ref="B49:J49"/>
    <mergeCell ref="B24:J24"/>
    <mergeCell ref="B25:J25"/>
    <mergeCell ref="B26:J26"/>
    <mergeCell ref="B27:J27"/>
    <mergeCell ref="B28:J28"/>
    <mergeCell ref="B29:J29"/>
    <mergeCell ref="B30:J30"/>
    <mergeCell ref="A1:Q1"/>
    <mergeCell ref="A2:Q2"/>
    <mergeCell ref="A3:Q3"/>
    <mergeCell ref="A4:Q4"/>
    <mergeCell ref="A6:E6"/>
    <mergeCell ref="F6:H6"/>
    <mergeCell ref="J6:K6"/>
    <mergeCell ref="M19:M20"/>
    <mergeCell ref="V19:V20"/>
    <mergeCell ref="AC19:AC20"/>
    <mergeCell ref="B21:J21"/>
    <mergeCell ref="R19:R20"/>
    <mergeCell ref="S19:S20"/>
    <mergeCell ref="T19:T20"/>
    <mergeCell ref="U19:U20"/>
    <mergeCell ref="N19:N20"/>
    <mergeCell ref="O19:O20"/>
    <mergeCell ref="P19:P20"/>
  </mergeCells>
  <printOptions/>
  <pageMargins left="0.55" right="0.7874015748031497" top="0.984251968503937" bottom="0.984251968503937" header="0" footer="0"/>
  <pageSetup horizontalDpi="600" verticalDpi="600" orientation="landscape" paperSize="5" scale="53" r:id="rId4"/>
  <legacyDrawing r:id="rId3"/>
  <oleObjects>
    <oleObject progId="" shapeId="690035" r:id="rId1"/>
    <oleObject progId="" shapeId="69003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2007-10-24T15:19:50Z</cp:lastPrinted>
  <dcterms:created xsi:type="dcterms:W3CDTF">2005-09-23T17:17:30Z</dcterms:created>
  <dcterms:modified xsi:type="dcterms:W3CDTF">2007-10-24T15:19:57Z</dcterms:modified>
  <cp:category/>
  <cp:version/>
  <cp:contentType/>
  <cp:contentStatus/>
</cp:coreProperties>
</file>